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2120" windowHeight="435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<sst xmlns="http://schemas.openxmlformats.org/spreadsheetml/2006/main" count="289" uniqueCount="194">
  <si>
    <t>Код</t>
  </si>
  <si>
    <t>строки</t>
  </si>
  <si>
    <t>итого</t>
  </si>
  <si>
    <t>010</t>
  </si>
  <si>
    <t>в том числе:</t>
  </si>
  <si>
    <t>1. Доходы бюджета</t>
  </si>
  <si>
    <t>Наименование показателя</t>
  </si>
  <si>
    <t>Исполнено</t>
  </si>
  <si>
    <t>через</t>
  </si>
  <si>
    <t>банковские</t>
  </si>
  <si>
    <t>счета</t>
  </si>
  <si>
    <r>
      <t xml:space="preserve">Доходы бюджета </t>
    </r>
    <r>
      <rPr>
        <sz val="10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</si>
  <si>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020</t>
  </si>
  <si>
    <t>2. Расходы бюджета</t>
  </si>
  <si>
    <t>Код расхода</t>
  </si>
  <si>
    <t>по ФКР,</t>
  </si>
  <si>
    <t>КЦСР,</t>
  </si>
  <si>
    <t>КВР, ЭКР</t>
  </si>
  <si>
    <t>Лимиты</t>
  </si>
  <si>
    <t>бюджетных</t>
  </si>
  <si>
    <t>обязательств</t>
  </si>
  <si>
    <t>бюджета</t>
  </si>
  <si>
    <t>210</t>
  </si>
  <si>
    <t>Результат исполнения бюджета</t>
  </si>
  <si>
    <t>450</t>
  </si>
  <si>
    <t>Код источника</t>
  </si>
  <si>
    <t>финансирования</t>
  </si>
  <si>
    <t>по КИВФ,</t>
  </si>
  <si>
    <t>КИВнФ</t>
  </si>
  <si>
    <t>Источники финансирования дефицита</t>
  </si>
  <si>
    <r>
      <t xml:space="preserve">бюджетов </t>
    </r>
    <r>
      <rPr>
        <sz val="10"/>
        <rFont val="Arial Cyr"/>
        <family val="0"/>
      </rPr>
      <t>—</t>
    </r>
    <r>
      <rPr>
        <sz val="10"/>
        <rFont val="Times New Roman"/>
        <family val="1"/>
      </rPr>
      <t xml:space="preserve"> всего</t>
    </r>
  </si>
  <si>
    <t>500</t>
  </si>
  <si>
    <t>510</t>
  </si>
  <si>
    <t>520</t>
  </si>
  <si>
    <t>из них:</t>
  </si>
  <si>
    <t>источники внешнего финансирования</t>
  </si>
  <si>
    <t>620</t>
  </si>
  <si>
    <t>изменение остатков средств</t>
  </si>
  <si>
    <t>700</t>
  </si>
  <si>
    <t>источники внутреннего финансирова-</t>
  </si>
  <si>
    <t>ния бюджета</t>
  </si>
  <si>
    <t>Форма 0503127 с. 3</t>
  </si>
  <si>
    <t>3. Источники финансирования дефицита бюджетов</t>
  </si>
  <si>
    <t>(дефицит «–», профицит «+»)</t>
  </si>
  <si>
    <t>211</t>
  </si>
  <si>
    <t>213</t>
  </si>
  <si>
    <t>220</t>
  </si>
  <si>
    <t>221</t>
  </si>
  <si>
    <t>222</t>
  </si>
  <si>
    <t>223</t>
  </si>
  <si>
    <t>225</t>
  </si>
  <si>
    <t>226</t>
  </si>
  <si>
    <t>290</t>
  </si>
  <si>
    <t>300</t>
  </si>
  <si>
    <t>310</t>
  </si>
  <si>
    <t>340</t>
  </si>
  <si>
    <t>итого по р.0104</t>
  </si>
  <si>
    <t>увел.ср-в бюджета</t>
  </si>
  <si>
    <t>умен.остатка</t>
  </si>
  <si>
    <t>итого по р.0203:</t>
  </si>
  <si>
    <t>р.0203(ф.б)</t>
  </si>
  <si>
    <t>212,213</t>
  </si>
  <si>
    <t xml:space="preserve">Неисполненные назначения </t>
  </si>
  <si>
    <t xml:space="preserve">Статья </t>
  </si>
  <si>
    <t>ЭКР</t>
  </si>
  <si>
    <t>Оплата труда и начисления</t>
  </si>
  <si>
    <t xml:space="preserve">Оплата труда </t>
  </si>
  <si>
    <t>Начисления на фонд оплаты труда</t>
  </si>
  <si>
    <r>
      <t xml:space="preserve">Расходы бюджета </t>
    </r>
    <r>
      <rPr>
        <sz val="9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</si>
  <si>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Итого по р.0503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</si>
  <si>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</si>
  <si>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</si>
  <si>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</si>
  <si>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</si>
  <si>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</si>
  <si>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</si>
  <si>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</si>
  <si>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</si>
  <si>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</si>
  <si>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</si>
  <si>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Прочие расходы по ДНД</t>
  </si>
  <si>
    <t>Проведение мероприятий по мол.политики</t>
  </si>
  <si>
    <t>Затраты на ГСМ, питание спортсменов, кубки , медали</t>
  </si>
  <si>
    <t>Код дохода по КД</t>
  </si>
  <si>
    <t>Доходы, утвержденные законом о бюджете, нормативными правовыми актами о бюджете</t>
  </si>
  <si>
    <t>через органы, осуществляющие кассовое обслуживание исполнения бюджета</t>
  </si>
  <si>
    <t>через банковские счета</t>
  </si>
  <si>
    <t>некассовые операции</t>
  </si>
  <si>
    <t>Исполнено всего через финансовые органы</t>
  </si>
  <si>
    <t>% исполнения</t>
  </si>
  <si>
    <t>Утвержденные бюджетные назначения</t>
  </si>
  <si>
    <t>Прочие услуги по центру занятости населения</t>
  </si>
  <si>
    <t>Проведение мероприятий по физ.и спорту</t>
  </si>
  <si>
    <t>Источники финансирования, утвержденные сводной бюджетной росписью</t>
  </si>
  <si>
    <t>через лицевые счета органов, осуществляющих касс обслуживание исполнения бюджетаовое</t>
  </si>
  <si>
    <t>тановлению</t>
  </si>
  <si>
    <t>241</t>
  </si>
  <si>
    <t>Субсидии МБУ "Просветское"</t>
  </si>
  <si>
    <t>Расходы по ГО И ЧС</t>
  </si>
  <si>
    <t>Субсидии на уличное освещение</t>
  </si>
  <si>
    <t>Субсидии на содержание дорог</t>
  </si>
  <si>
    <t>Субсидии на озеленение</t>
  </si>
  <si>
    <t>Субсидии на содеражние мест захоронения</t>
  </si>
  <si>
    <t>Субсидии на прочие услуги по содержанию имущества</t>
  </si>
  <si>
    <t>итого субсидий на багоустройство</t>
  </si>
  <si>
    <t>Субсидии МБУК ДРЦ "Просвет" (СДК)</t>
  </si>
  <si>
    <t>Итого по физкультуре и спорте</t>
  </si>
  <si>
    <t>Резервный фонд</t>
  </si>
  <si>
    <t>242</t>
  </si>
  <si>
    <t>Субсидии гражданам, вед. ЛПХ</t>
  </si>
  <si>
    <t>Прочие услуги в ОМСУ</t>
  </si>
  <si>
    <t>Субсидии на выполнение мероприятий</t>
  </si>
  <si>
    <t>.26510804020011000110</t>
  </si>
  <si>
    <t>.26520201001100000151</t>
  </si>
  <si>
    <t>.26520202999100000151</t>
  </si>
  <si>
    <t>.26520203015100000151</t>
  </si>
  <si>
    <t>.18210503000011000110</t>
  </si>
  <si>
    <t>.18210601030100000110</t>
  </si>
  <si>
    <t>.18210102030012000110</t>
  </si>
  <si>
    <t>.18210102010011000110</t>
  </si>
  <si>
    <t>.10010302230010000110</t>
  </si>
  <si>
    <t>.10010302240010000110</t>
  </si>
  <si>
    <t>.10010302250010000110</t>
  </si>
  <si>
    <t>.10010302260010000110</t>
  </si>
  <si>
    <t xml:space="preserve">Субсидии МБУК ДРЦ "Просвет" </t>
  </si>
  <si>
    <t>200</t>
  </si>
  <si>
    <t>Жилищное хозяйство</t>
  </si>
  <si>
    <t>.18210606033101000110</t>
  </si>
  <si>
    <t>.18210606043101000110</t>
  </si>
  <si>
    <t>.26520705030100000180</t>
  </si>
  <si>
    <t>310,340</t>
  </si>
  <si>
    <t xml:space="preserve">0310 9012000 244 </t>
  </si>
  <si>
    <t>Прочие работы ,услуги</t>
  </si>
  <si>
    <t>Дорожный фонд</t>
  </si>
  <si>
    <t>Прочие расходы(проведение выборов)</t>
  </si>
  <si>
    <t>Прочие расходы,услуги</t>
  </si>
  <si>
    <t>.26510606043100000110</t>
  </si>
  <si>
    <t>0102 901001100 121</t>
  </si>
  <si>
    <t>0103 901001100 121</t>
  </si>
  <si>
    <t>0104 901001100 121</t>
  </si>
  <si>
    <t>0104 901001100 244</t>
  </si>
  <si>
    <t>0104 901001100 851,244</t>
  </si>
  <si>
    <t>0203 901005118 121</t>
  </si>
  <si>
    <t>0203 901005118 244</t>
  </si>
  <si>
    <t>0203 901005118 000</t>
  </si>
  <si>
    <t>0503 611006000 611</t>
  </si>
  <si>
    <t>0503 612006000 611</t>
  </si>
  <si>
    <t>0503 613006000 611</t>
  </si>
  <si>
    <t>0503 614006000 611</t>
  </si>
  <si>
    <t>0503 615006000 611</t>
  </si>
  <si>
    <t>0314 9010095000123</t>
  </si>
  <si>
    <t>0503 615006000 612</t>
  </si>
  <si>
    <t>0309 901002000 244</t>
  </si>
  <si>
    <t>0310 640002000 244</t>
  </si>
  <si>
    <t xml:space="preserve">0310 901002000 244 </t>
  </si>
  <si>
    <t>0401 904002000 244</t>
  </si>
  <si>
    <t xml:space="preserve">0111 901007990 870 </t>
  </si>
  <si>
    <t>0801 908007200 611</t>
  </si>
  <si>
    <t>0113 901006000 611</t>
  </si>
  <si>
    <t>0113 901006000 612</t>
  </si>
  <si>
    <t>0707 620002000 244</t>
  </si>
  <si>
    <t>1101 630002000 244</t>
  </si>
  <si>
    <t>1001 902008000 313</t>
  </si>
  <si>
    <t>0405 5200079001 006</t>
  </si>
  <si>
    <t xml:space="preserve">0104 520007904 500 </t>
  </si>
  <si>
    <t>0113 9010072000 611</t>
  </si>
  <si>
    <t>0412 904002000 244</t>
  </si>
  <si>
    <t>0501 905002000 244</t>
  </si>
  <si>
    <t>0501 905002000 243</t>
  </si>
  <si>
    <t>0409 650006000 611</t>
  </si>
  <si>
    <t>0113 901002000 244</t>
  </si>
  <si>
    <t>0107 901002000 244</t>
  </si>
  <si>
    <t>0102 901001100 129</t>
  </si>
  <si>
    <t>0103 901001100 129</t>
  </si>
  <si>
    <t>0104 901001100 129</t>
  </si>
  <si>
    <t>0104 901001100000</t>
  </si>
  <si>
    <t>0203 901005118 129</t>
  </si>
  <si>
    <t>0503 6150072000 611</t>
  </si>
  <si>
    <t>0801 908006000611,612</t>
  </si>
  <si>
    <t>Коммунальное хозяйство</t>
  </si>
  <si>
    <t>0502 9050020000244</t>
  </si>
  <si>
    <t>Иные межбюджетные трансферты</t>
  </si>
  <si>
    <t>540</t>
  </si>
  <si>
    <t>08019080078210540</t>
  </si>
  <si>
    <t>340,310</t>
  </si>
  <si>
    <t>01139010078000540</t>
  </si>
  <si>
    <t>Отчет об исполнении бюджета сельского поселения Просвет муниципального района Волжский Самарской области за 9 месяцев  2016 г.</t>
  </si>
  <si>
    <t>.26520202041100000151</t>
  </si>
  <si>
    <t>.26511109045100000120</t>
  </si>
  <si>
    <t>.26511705050100000180</t>
  </si>
  <si>
    <t>0409 650002000 244</t>
  </si>
  <si>
    <t xml:space="preserve">Приложение №1                                                                             к  решению Собрания представителей                                           сельского поселения Просвет                                          муниципального района Волжский                                                                               от 14.10.2016 г. №57 </t>
  </si>
  <si>
    <t>Пенсии, пособия</t>
  </si>
  <si>
    <t>Прочая закупка товаров, работ, услуг (ремонт дорог)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</si>
</sst>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9.4"/>
      <color indexed="12"/>
      <name val="Arial Cyr"/>
      <family val="0"/>
    </font>
    <font>
      <u val="single"/>
      <sz val="9.4"/>
      <color indexed="36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top" wrapText="1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left" wrapText="1"/>
    </xf>
    <xf numFmtId="49" fontId="3" fillId="0" borderId="3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20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4" fontId="3" fillId="0" borderId="29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30" xfId="0" applyNumberFormat="1" applyFont="1" applyBorder="1" applyAlignment="1">
      <alignment horizontal="center" vertical="top" wrapText="1"/>
    </xf>
    <xf numFmtId="0" fontId="4" fillId="0" borderId="45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20" xfId="0" applyNumberFormat="1" applyFont="1" applyBorder="1" applyAlignment="1">
      <alignment wrapText="1"/>
    </xf>
    <xf numFmtId="49" fontId="9" fillId="0" borderId="3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9" fillId="0" borderId="35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center" wrapText="1"/>
    </xf>
    <xf numFmtId="0" fontId="13" fillId="0" borderId="12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3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indent="1"/>
    </xf>
    <xf numFmtId="49" fontId="3" fillId="0" borderId="50" xfId="0" applyNumberFormat="1" applyFont="1" applyBorder="1" applyAlignment="1">
      <alignment horizontal="center"/>
    </xf>
    <xf numFmtId="4" fontId="3" fillId="0" borderId="50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 indent="1"/>
    </xf>
    <xf numFmtId="0" fontId="3" fillId="0" borderId="15" xfId="0" applyNumberFormat="1" applyFont="1" applyBorder="1" applyAlignment="1">
      <alignment horizontal="left" indent="1"/>
    </xf>
    <xf numFmtId="49" fontId="3" fillId="0" borderId="5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/>
    </xf>
    <xf numFmtId="0" fontId="3" fillId="0" borderId="37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49" fontId="3" fillId="0" borderId="57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0" fontId="3" fillId="0" borderId="20" xfId="0" applyNumberFormat="1" applyFont="1" applyBorder="1" applyAlignment="1">
      <alignment horizontal="left" indent="1"/>
    </xf>
    <xf numFmtId="0" fontId="3" fillId="0" borderId="16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1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3" fillId="0" borderId="59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92"/>
  <sheetViews>
    <sheetView zoomScale="94" zoomScaleNormal="94" zoomScalePageLayoutView="0" workbookViewId="0" topLeftCell="A1">
      <selection activeCell="AY1" sqref="AY1:CK4"/>
    </sheetView>
  </sheetViews>
  <sheetFormatPr defaultColWidth="1.37890625" defaultRowHeight="12.75"/>
  <cols>
    <col min="1" max="18" width="1.37890625" style="1" customWidth="1"/>
    <col min="19" max="19" width="0.875" style="1" customWidth="1"/>
    <col min="20" max="21" width="1.37890625" style="1" hidden="1" customWidth="1"/>
    <col min="22" max="25" width="1.37890625" style="1" customWidth="1"/>
    <col min="26" max="26" width="0.6171875" style="1" customWidth="1"/>
    <col min="27" max="27" width="1.37890625" style="1" hidden="1" customWidth="1"/>
    <col min="28" max="28" width="0.12890625" style="1" customWidth="1"/>
    <col min="29" max="29" width="0.875" style="1" hidden="1" customWidth="1"/>
    <col min="30" max="31" width="1.37890625" style="1" hidden="1" customWidth="1"/>
    <col min="32" max="32" width="1.12109375" style="1" hidden="1" customWidth="1"/>
    <col min="33" max="37" width="1.37890625" style="1" hidden="1" customWidth="1"/>
    <col min="38" max="47" width="1.37890625" style="45" customWidth="1"/>
    <col min="48" max="48" width="2.00390625" style="45" customWidth="1"/>
    <col min="49" max="49" width="2.00390625" style="45" hidden="1" customWidth="1"/>
    <col min="50" max="54" width="1.37890625" style="45" customWidth="1"/>
    <col min="55" max="55" width="0.37109375" style="45" customWidth="1"/>
    <col min="56" max="58" width="1.37890625" style="45" customWidth="1"/>
    <col min="59" max="59" width="2.125" style="45" customWidth="1"/>
    <col min="60" max="63" width="1.37890625" style="1" customWidth="1"/>
    <col min="64" max="64" width="1.00390625" style="1" customWidth="1"/>
    <col min="65" max="65" width="0.37109375" style="1" hidden="1" customWidth="1"/>
    <col min="66" max="66" width="0.875" style="1" hidden="1" customWidth="1"/>
    <col min="67" max="69" width="1.37890625" style="1" hidden="1" customWidth="1"/>
    <col min="70" max="73" width="1.37890625" style="37" customWidth="1"/>
    <col min="74" max="74" width="1.12109375" style="37" customWidth="1"/>
    <col min="75" max="75" width="1.37890625" style="37" hidden="1" customWidth="1"/>
    <col min="76" max="76" width="0.74609375" style="37" hidden="1" customWidth="1"/>
    <col min="77" max="79" width="1.37890625" style="37" hidden="1" customWidth="1"/>
    <col min="80" max="84" width="1.37890625" style="1" customWidth="1"/>
    <col min="85" max="85" width="0.12890625" style="1" customWidth="1"/>
    <col min="86" max="86" width="1.37890625" style="1" hidden="1" customWidth="1"/>
    <col min="87" max="87" width="3.375" style="1" customWidth="1"/>
    <col min="88" max="88" width="1.37890625" style="1" hidden="1" customWidth="1"/>
    <col min="89" max="89" width="2.375" style="1" customWidth="1"/>
    <col min="90" max="16384" width="1.37890625" style="1" customWidth="1"/>
  </cols>
  <sheetData>
    <row r="1" spans="51:89" ht="16.5" customHeight="1">
      <c r="AY1" s="128" t="s">
        <v>191</v>
      </c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</row>
    <row r="2" spans="51:89" ht="12.75" customHeight="1"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</row>
    <row r="3" spans="51:89" ht="12.75"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</row>
    <row r="4" spans="51:89" ht="24.75" customHeight="1"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</row>
    <row r="5" spans="1:89" s="11" customFormat="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1"/>
      <c r="BI5" s="1"/>
      <c r="BJ5" s="1"/>
      <c r="BK5" s="1"/>
      <c r="BL5" s="1"/>
      <c r="BM5" s="1"/>
      <c r="BN5" s="1"/>
      <c r="BO5" s="1"/>
      <c r="BP5" s="1"/>
      <c r="BQ5" s="1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s="11" customFormat="1" ht="15.75">
      <c r="A6" s="116" t="s">
        <v>186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</row>
    <row r="7" spans="1:89" s="6" customFormat="1" ht="34.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</row>
    <row r="8" spans="1:89" s="13" customFormat="1" ht="14.25">
      <c r="A8" s="132" t="s">
        <v>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</row>
    <row r="9" spans="1:89" s="12" customFormat="1" ht="0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13"/>
      <c r="CC9" s="13"/>
      <c r="CD9" s="13"/>
      <c r="CE9" s="13"/>
      <c r="CF9" s="13"/>
      <c r="CG9" s="13"/>
      <c r="CH9" s="13"/>
      <c r="CI9" s="13"/>
      <c r="CJ9" s="13"/>
      <c r="CK9" s="13"/>
    </row>
    <row r="10" spans="1:89" s="12" customFormat="1" ht="12.75">
      <c r="A10" s="117" t="s">
        <v>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9"/>
      <c r="V10" s="117" t="s">
        <v>0</v>
      </c>
      <c r="W10" s="118"/>
      <c r="X10" s="118"/>
      <c r="Y10" s="118"/>
      <c r="Z10" s="118"/>
      <c r="AA10" s="119"/>
      <c r="AB10" s="133" t="s">
        <v>83</v>
      </c>
      <c r="AC10" s="134"/>
      <c r="AD10" s="134"/>
      <c r="AE10" s="134"/>
      <c r="AF10" s="134"/>
      <c r="AG10" s="134"/>
      <c r="AH10" s="134"/>
      <c r="AI10" s="134"/>
      <c r="AJ10" s="134"/>
      <c r="AK10" s="135"/>
      <c r="AL10" s="154" t="s">
        <v>84</v>
      </c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6"/>
      <c r="AX10" s="104" t="s">
        <v>7</v>
      </c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6"/>
    </row>
    <row r="11" spans="1:89" s="12" customFormat="1" ht="12.75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/>
      <c r="V11" s="110" t="s">
        <v>1</v>
      </c>
      <c r="W11" s="111"/>
      <c r="X11" s="111"/>
      <c r="Y11" s="111"/>
      <c r="Z11" s="111"/>
      <c r="AA11" s="112"/>
      <c r="AB11" s="136"/>
      <c r="AC11" s="137"/>
      <c r="AD11" s="137"/>
      <c r="AE11" s="137"/>
      <c r="AF11" s="137"/>
      <c r="AG11" s="137"/>
      <c r="AH11" s="137"/>
      <c r="AI11" s="137"/>
      <c r="AJ11" s="137"/>
      <c r="AK11" s="138"/>
      <c r="AL11" s="157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9"/>
      <c r="AX11" s="151" t="s">
        <v>85</v>
      </c>
      <c r="AY11" s="152"/>
      <c r="AZ11" s="152"/>
      <c r="BA11" s="152"/>
      <c r="BB11" s="152"/>
      <c r="BC11" s="152"/>
      <c r="BD11" s="152"/>
      <c r="BE11" s="152"/>
      <c r="BF11" s="152"/>
      <c r="BG11" s="153"/>
      <c r="BH11" s="133" t="s">
        <v>86</v>
      </c>
      <c r="BI11" s="134"/>
      <c r="BJ11" s="134"/>
      <c r="BK11" s="134"/>
      <c r="BL11" s="134"/>
      <c r="BM11" s="134"/>
      <c r="BN11" s="134"/>
      <c r="BO11" s="134"/>
      <c r="BP11" s="134"/>
      <c r="BQ11" s="135"/>
      <c r="BR11" s="142" t="s">
        <v>87</v>
      </c>
      <c r="BS11" s="143"/>
      <c r="BT11" s="143"/>
      <c r="BU11" s="143"/>
      <c r="BV11" s="143"/>
      <c r="BW11" s="143"/>
      <c r="BX11" s="143"/>
      <c r="BY11" s="143"/>
      <c r="BZ11" s="143"/>
      <c r="CA11" s="144"/>
      <c r="CB11" s="117" t="s">
        <v>2</v>
      </c>
      <c r="CC11" s="118"/>
      <c r="CD11" s="118"/>
      <c r="CE11" s="118"/>
      <c r="CF11" s="118"/>
      <c r="CG11" s="118"/>
      <c r="CH11" s="118"/>
      <c r="CI11" s="118"/>
      <c r="CJ11" s="118"/>
      <c r="CK11" s="119"/>
    </row>
    <row r="12" spans="1:89" s="12" customFormat="1" ht="12.75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  <c r="V12" s="110"/>
      <c r="W12" s="111"/>
      <c r="X12" s="111"/>
      <c r="Y12" s="111"/>
      <c r="Z12" s="111"/>
      <c r="AA12" s="112"/>
      <c r="AB12" s="136"/>
      <c r="AC12" s="137"/>
      <c r="AD12" s="137"/>
      <c r="AE12" s="137"/>
      <c r="AF12" s="137"/>
      <c r="AG12" s="137"/>
      <c r="AH12" s="137"/>
      <c r="AI12" s="137"/>
      <c r="AJ12" s="137"/>
      <c r="AK12" s="138"/>
      <c r="AL12" s="157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9"/>
      <c r="AX12" s="145"/>
      <c r="AY12" s="146"/>
      <c r="AZ12" s="146"/>
      <c r="BA12" s="146"/>
      <c r="BB12" s="146"/>
      <c r="BC12" s="146"/>
      <c r="BD12" s="146"/>
      <c r="BE12" s="146"/>
      <c r="BF12" s="146"/>
      <c r="BG12" s="147"/>
      <c r="BH12" s="145"/>
      <c r="BI12" s="146"/>
      <c r="BJ12" s="146"/>
      <c r="BK12" s="146"/>
      <c r="BL12" s="146"/>
      <c r="BM12" s="146"/>
      <c r="BN12" s="146"/>
      <c r="BO12" s="146"/>
      <c r="BP12" s="146"/>
      <c r="BQ12" s="147"/>
      <c r="BR12" s="145"/>
      <c r="BS12" s="146"/>
      <c r="BT12" s="146"/>
      <c r="BU12" s="146"/>
      <c r="BV12" s="146"/>
      <c r="BW12" s="146"/>
      <c r="BX12" s="146"/>
      <c r="BY12" s="146"/>
      <c r="BZ12" s="146"/>
      <c r="CA12" s="147"/>
      <c r="CB12" s="110"/>
      <c r="CC12" s="111"/>
      <c r="CD12" s="111"/>
      <c r="CE12" s="111"/>
      <c r="CF12" s="111"/>
      <c r="CG12" s="111"/>
      <c r="CH12" s="111"/>
      <c r="CI12" s="111"/>
      <c r="CJ12" s="111"/>
      <c r="CK12" s="112"/>
    </row>
    <row r="13" spans="1:89" s="12" customFormat="1" ht="12.75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110"/>
      <c r="W13" s="111"/>
      <c r="X13" s="111"/>
      <c r="Y13" s="111"/>
      <c r="Z13" s="111"/>
      <c r="AA13" s="112"/>
      <c r="AB13" s="136"/>
      <c r="AC13" s="137"/>
      <c r="AD13" s="137"/>
      <c r="AE13" s="137"/>
      <c r="AF13" s="137"/>
      <c r="AG13" s="137"/>
      <c r="AH13" s="137"/>
      <c r="AI13" s="137"/>
      <c r="AJ13" s="137"/>
      <c r="AK13" s="138"/>
      <c r="AL13" s="157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9"/>
      <c r="AX13" s="145"/>
      <c r="AY13" s="146"/>
      <c r="AZ13" s="146"/>
      <c r="BA13" s="146"/>
      <c r="BB13" s="146"/>
      <c r="BC13" s="146"/>
      <c r="BD13" s="146"/>
      <c r="BE13" s="146"/>
      <c r="BF13" s="146"/>
      <c r="BG13" s="147"/>
      <c r="BH13" s="145"/>
      <c r="BI13" s="146"/>
      <c r="BJ13" s="146"/>
      <c r="BK13" s="146"/>
      <c r="BL13" s="146"/>
      <c r="BM13" s="146"/>
      <c r="BN13" s="146"/>
      <c r="BO13" s="146"/>
      <c r="BP13" s="146"/>
      <c r="BQ13" s="147"/>
      <c r="BR13" s="145"/>
      <c r="BS13" s="146"/>
      <c r="BT13" s="146"/>
      <c r="BU13" s="146"/>
      <c r="BV13" s="146"/>
      <c r="BW13" s="146"/>
      <c r="BX13" s="146"/>
      <c r="BY13" s="146"/>
      <c r="BZ13" s="146"/>
      <c r="CA13" s="147"/>
      <c r="CB13" s="110"/>
      <c r="CC13" s="111"/>
      <c r="CD13" s="111"/>
      <c r="CE13" s="111"/>
      <c r="CF13" s="111"/>
      <c r="CG13" s="111"/>
      <c r="CH13" s="111"/>
      <c r="CI13" s="111"/>
      <c r="CJ13" s="111"/>
      <c r="CK13" s="112"/>
    </row>
    <row r="14" spans="1:89" s="12" customFormat="1" ht="24.75" customHeight="1">
      <c r="A14" s="110" t="s">
        <v>95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2"/>
      <c r="V14" s="110"/>
      <c r="W14" s="111"/>
      <c r="X14" s="111"/>
      <c r="Y14" s="111"/>
      <c r="Z14" s="111"/>
      <c r="AA14" s="112"/>
      <c r="AB14" s="136"/>
      <c r="AC14" s="137"/>
      <c r="AD14" s="137"/>
      <c r="AE14" s="137"/>
      <c r="AF14" s="137"/>
      <c r="AG14" s="137"/>
      <c r="AH14" s="137"/>
      <c r="AI14" s="137"/>
      <c r="AJ14" s="137"/>
      <c r="AK14" s="138"/>
      <c r="AL14" s="157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9"/>
      <c r="AX14" s="145"/>
      <c r="AY14" s="146"/>
      <c r="AZ14" s="146"/>
      <c r="BA14" s="146"/>
      <c r="BB14" s="146"/>
      <c r="BC14" s="146"/>
      <c r="BD14" s="146"/>
      <c r="BE14" s="146"/>
      <c r="BF14" s="146"/>
      <c r="BG14" s="147"/>
      <c r="BH14" s="145"/>
      <c r="BI14" s="146"/>
      <c r="BJ14" s="146"/>
      <c r="BK14" s="146"/>
      <c r="BL14" s="146"/>
      <c r="BM14" s="146"/>
      <c r="BN14" s="146"/>
      <c r="BO14" s="146"/>
      <c r="BP14" s="146"/>
      <c r="BQ14" s="147"/>
      <c r="BR14" s="145"/>
      <c r="BS14" s="146"/>
      <c r="BT14" s="146"/>
      <c r="BU14" s="146"/>
      <c r="BV14" s="146"/>
      <c r="BW14" s="146"/>
      <c r="BX14" s="146"/>
      <c r="BY14" s="146"/>
      <c r="BZ14" s="146"/>
      <c r="CA14" s="147"/>
      <c r="CB14" s="110"/>
      <c r="CC14" s="111"/>
      <c r="CD14" s="111"/>
      <c r="CE14" s="111"/>
      <c r="CF14" s="111"/>
      <c r="CG14" s="111"/>
      <c r="CH14" s="111"/>
      <c r="CI14" s="111"/>
      <c r="CJ14" s="111"/>
      <c r="CK14" s="112"/>
    </row>
    <row r="15" spans="1:89" s="12" customFormat="1" ht="29.25" customHeight="1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113"/>
      <c r="W15" s="114"/>
      <c r="X15" s="114"/>
      <c r="Y15" s="114"/>
      <c r="Z15" s="114"/>
      <c r="AA15" s="115"/>
      <c r="AB15" s="139"/>
      <c r="AC15" s="140"/>
      <c r="AD15" s="140"/>
      <c r="AE15" s="140"/>
      <c r="AF15" s="140"/>
      <c r="AG15" s="140"/>
      <c r="AH15" s="140"/>
      <c r="AI15" s="140"/>
      <c r="AJ15" s="140"/>
      <c r="AK15" s="141"/>
      <c r="AL15" s="160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2"/>
      <c r="AX15" s="148"/>
      <c r="AY15" s="149"/>
      <c r="AZ15" s="149"/>
      <c r="BA15" s="149"/>
      <c r="BB15" s="149"/>
      <c r="BC15" s="149"/>
      <c r="BD15" s="149"/>
      <c r="BE15" s="149"/>
      <c r="BF15" s="149"/>
      <c r="BG15" s="150"/>
      <c r="BH15" s="148"/>
      <c r="BI15" s="149"/>
      <c r="BJ15" s="149"/>
      <c r="BK15" s="149"/>
      <c r="BL15" s="149"/>
      <c r="BM15" s="149"/>
      <c r="BN15" s="149"/>
      <c r="BO15" s="149"/>
      <c r="BP15" s="149"/>
      <c r="BQ15" s="150"/>
      <c r="BR15" s="148"/>
      <c r="BS15" s="149"/>
      <c r="BT15" s="149"/>
      <c r="BU15" s="149"/>
      <c r="BV15" s="149"/>
      <c r="BW15" s="149"/>
      <c r="BX15" s="149"/>
      <c r="BY15" s="149"/>
      <c r="BZ15" s="149"/>
      <c r="CA15" s="150"/>
      <c r="CB15" s="113"/>
      <c r="CC15" s="114"/>
      <c r="CD15" s="114"/>
      <c r="CE15" s="114"/>
      <c r="CF15" s="114"/>
      <c r="CG15" s="114"/>
      <c r="CH15" s="114"/>
      <c r="CI15" s="114"/>
      <c r="CJ15" s="114"/>
      <c r="CK15" s="115"/>
    </row>
    <row r="16" spans="1:89" ht="15" customHeight="1" thickBot="1">
      <c r="A16" s="104">
        <v>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6"/>
      <c r="V16" s="101">
        <v>2</v>
      </c>
      <c r="W16" s="102"/>
      <c r="X16" s="102"/>
      <c r="Y16" s="102"/>
      <c r="Z16" s="102"/>
      <c r="AA16" s="103"/>
      <c r="AB16" s="101">
        <v>3</v>
      </c>
      <c r="AC16" s="102"/>
      <c r="AD16" s="102"/>
      <c r="AE16" s="102"/>
      <c r="AF16" s="102"/>
      <c r="AG16" s="102"/>
      <c r="AH16" s="102"/>
      <c r="AI16" s="102"/>
      <c r="AJ16" s="102"/>
      <c r="AK16" s="103"/>
      <c r="AL16" s="107">
        <v>3</v>
      </c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9"/>
      <c r="AX16" s="107">
        <v>4</v>
      </c>
      <c r="AY16" s="108"/>
      <c r="AZ16" s="108"/>
      <c r="BA16" s="108"/>
      <c r="BB16" s="108"/>
      <c r="BC16" s="108"/>
      <c r="BD16" s="108"/>
      <c r="BE16" s="108"/>
      <c r="BF16" s="108"/>
      <c r="BG16" s="109"/>
      <c r="BH16" s="101">
        <v>5</v>
      </c>
      <c r="BI16" s="102"/>
      <c r="BJ16" s="102"/>
      <c r="BK16" s="102"/>
      <c r="BL16" s="102"/>
      <c r="BM16" s="102"/>
      <c r="BN16" s="102"/>
      <c r="BO16" s="102"/>
      <c r="BP16" s="102"/>
      <c r="BQ16" s="103"/>
      <c r="BR16" s="101">
        <v>6</v>
      </c>
      <c r="BS16" s="102"/>
      <c r="BT16" s="102"/>
      <c r="BU16" s="102"/>
      <c r="BV16" s="102"/>
      <c r="BW16" s="102"/>
      <c r="BX16" s="102"/>
      <c r="BY16" s="102"/>
      <c r="BZ16" s="102"/>
      <c r="CA16" s="103"/>
      <c r="CB16" s="101">
        <v>7</v>
      </c>
      <c r="CC16" s="102"/>
      <c r="CD16" s="102"/>
      <c r="CE16" s="102"/>
      <c r="CF16" s="102"/>
      <c r="CG16" s="102"/>
      <c r="CH16" s="102"/>
      <c r="CI16" s="102"/>
      <c r="CJ16" s="102"/>
      <c r="CK16" s="103"/>
    </row>
    <row r="17" spans="1:89" ht="15" customHeight="1">
      <c r="A17" s="84" t="s">
        <v>11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6"/>
      <c r="V17" s="97" t="s">
        <v>3</v>
      </c>
      <c r="W17" s="98"/>
      <c r="X17" s="98"/>
      <c r="Y17" s="98"/>
      <c r="Z17" s="98"/>
      <c r="AA17" s="99"/>
      <c r="AB17" s="100"/>
      <c r="AC17" s="98"/>
      <c r="AD17" s="98"/>
      <c r="AE17" s="98"/>
      <c r="AF17" s="98"/>
      <c r="AG17" s="98"/>
      <c r="AH17" s="98"/>
      <c r="AI17" s="98"/>
      <c r="AJ17" s="98"/>
      <c r="AK17" s="99"/>
      <c r="AL17" s="88">
        <f>SUM(AL19:AW41)</f>
        <v>33540993.28</v>
      </c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90"/>
      <c r="AX17" s="88">
        <f>SUM(AX19:BG41)</f>
        <v>22896453.65</v>
      </c>
      <c r="AY17" s="89"/>
      <c r="AZ17" s="89"/>
      <c r="BA17" s="89"/>
      <c r="BB17" s="89"/>
      <c r="BC17" s="89"/>
      <c r="BD17" s="89"/>
      <c r="BE17" s="89"/>
      <c r="BF17" s="89"/>
      <c r="BG17" s="90"/>
      <c r="BH17" s="91"/>
      <c r="BI17" s="92"/>
      <c r="BJ17" s="92"/>
      <c r="BK17" s="92"/>
      <c r="BL17" s="92"/>
      <c r="BM17" s="92"/>
      <c r="BN17" s="92"/>
      <c r="BO17" s="92"/>
      <c r="BP17" s="92"/>
      <c r="BQ17" s="93"/>
      <c r="BR17" s="94"/>
      <c r="BS17" s="95"/>
      <c r="BT17" s="95"/>
      <c r="BU17" s="95"/>
      <c r="BV17" s="95"/>
      <c r="BW17" s="95"/>
      <c r="BX17" s="95"/>
      <c r="BY17" s="95"/>
      <c r="BZ17" s="95"/>
      <c r="CA17" s="96"/>
      <c r="CB17" s="88">
        <f>SUM(CB19:CK41)</f>
        <v>22896453.65</v>
      </c>
      <c r="CC17" s="89"/>
      <c r="CD17" s="89"/>
      <c r="CE17" s="89"/>
      <c r="CF17" s="89"/>
      <c r="CG17" s="89"/>
      <c r="CH17" s="89"/>
      <c r="CI17" s="89"/>
      <c r="CJ17" s="89"/>
      <c r="CK17" s="90"/>
    </row>
    <row r="18" spans="1:92" ht="15" customHeight="1">
      <c r="A18" s="84" t="s">
        <v>4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6"/>
      <c r="V18" s="87" t="s">
        <v>12</v>
      </c>
      <c r="W18" s="79"/>
      <c r="X18" s="79"/>
      <c r="Y18" s="79"/>
      <c r="Z18" s="79"/>
      <c r="AA18" s="80"/>
      <c r="AB18" s="78"/>
      <c r="AC18" s="79"/>
      <c r="AD18" s="79"/>
      <c r="AE18" s="79"/>
      <c r="AF18" s="79"/>
      <c r="AG18" s="79"/>
      <c r="AH18" s="79"/>
      <c r="AI18" s="79"/>
      <c r="AJ18" s="79"/>
      <c r="AK18" s="80"/>
      <c r="AL18" s="72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4"/>
      <c r="AX18" s="72"/>
      <c r="AY18" s="73"/>
      <c r="AZ18" s="73"/>
      <c r="BA18" s="73"/>
      <c r="BB18" s="73"/>
      <c r="BC18" s="73"/>
      <c r="BD18" s="73"/>
      <c r="BE18" s="73"/>
      <c r="BF18" s="73"/>
      <c r="BG18" s="74"/>
      <c r="BH18" s="75"/>
      <c r="BI18" s="76"/>
      <c r="BJ18" s="76"/>
      <c r="BK18" s="76"/>
      <c r="BL18" s="76"/>
      <c r="BM18" s="76"/>
      <c r="BN18" s="76"/>
      <c r="BO18" s="76"/>
      <c r="BP18" s="76"/>
      <c r="BQ18" s="77"/>
      <c r="BR18" s="81"/>
      <c r="BS18" s="82"/>
      <c r="BT18" s="82"/>
      <c r="BU18" s="82"/>
      <c r="BV18" s="82"/>
      <c r="BW18" s="82"/>
      <c r="BX18" s="82"/>
      <c r="BY18" s="82"/>
      <c r="BZ18" s="82"/>
      <c r="CA18" s="83"/>
      <c r="CB18" s="129"/>
      <c r="CC18" s="130"/>
      <c r="CD18" s="130"/>
      <c r="CE18" s="130"/>
      <c r="CF18" s="130"/>
      <c r="CG18" s="130"/>
      <c r="CH18" s="130"/>
      <c r="CI18" s="130"/>
      <c r="CJ18" s="130"/>
      <c r="CK18" s="131"/>
      <c r="CL18" s="8"/>
      <c r="CM18" s="8"/>
      <c r="CN18" s="8"/>
    </row>
    <row r="19" spans="1:92" ht="15" customHeight="1">
      <c r="A19" s="84" t="s">
        <v>119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/>
      <c r="V19" s="87"/>
      <c r="W19" s="79"/>
      <c r="X19" s="79"/>
      <c r="Y19" s="79"/>
      <c r="Z19" s="79"/>
      <c r="AA19" s="80"/>
      <c r="AB19" s="78"/>
      <c r="AC19" s="79"/>
      <c r="AD19" s="79"/>
      <c r="AE19" s="79"/>
      <c r="AF19" s="79"/>
      <c r="AG19" s="79"/>
      <c r="AH19" s="79"/>
      <c r="AI19" s="79"/>
      <c r="AJ19" s="79"/>
      <c r="AK19" s="80"/>
      <c r="AL19" s="72">
        <v>9494500</v>
      </c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4"/>
      <c r="AX19" s="72">
        <v>6550560.19</v>
      </c>
      <c r="AY19" s="73"/>
      <c r="AZ19" s="73"/>
      <c r="BA19" s="73"/>
      <c r="BB19" s="73"/>
      <c r="BC19" s="73"/>
      <c r="BD19" s="73"/>
      <c r="BE19" s="73"/>
      <c r="BF19" s="73"/>
      <c r="BG19" s="74"/>
      <c r="BH19" s="75"/>
      <c r="BI19" s="76"/>
      <c r="BJ19" s="76"/>
      <c r="BK19" s="76"/>
      <c r="BL19" s="76"/>
      <c r="BM19" s="76"/>
      <c r="BN19" s="76"/>
      <c r="BO19" s="76"/>
      <c r="BP19" s="76"/>
      <c r="BQ19" s="77"/>
      <c r="BR19" s="81"/>
      <c r="BS19" s="82"/>
      <c r="BT19" s="82"/>
      <c r="BU19" s="82"/>
      <c r="BV19" s="82"/>
      <c r="BW19" s="82"/>
      <c r="BX19" s="82"/>
      <c r="BY19" s="82"/>
      <c r="BZ19" s="82"/>
      <c r="CA19" s="83"/>
      <c r="CB19" s="72">
        <f aca="true" t="shared" si="0" ref="CB19:CB35">AX19</f>
        <v>6550560.19</v>
      </c>
      <c r="CC19" s="73"/>
      <c r="CD19" s="73"/>
      <c r="CE19" s="73"/>
      <c r="CF19" s="73"/>
      <c r="CG19" s="73"/>
      <c r="CH19" s="73"/>
      <c r="CI19" s="73"/>
      <c r="CJ19" s="73"/>
      <c r="CK19" s="74"/>
      <c r="CL19" s="8"/>
      <c r="CM19" s="8"/>
      <c r="CN19" s="8"/>
    </row>
    <row r="20" spans="1:92" ht="15" customHeight="1">
      <c r="A20" s="84" t="s">
        <v>118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87"/>
      <c r="W20" s="79"/>
      <c r="X20" s="79"/>
      <c r="Y20" s="79"/>
      <c r="Z20" s="79"/>
      <c r="AA20" s="80"/>
      <c r="AB20" s="78"/>
      <c r="AC20" s="79"/>
      <c r="AD20" s="79"/>
      <c r="AE20" s="79"/>
      <c r="AF20" s="79"/>
      <c r="AG20" s="79"/>
      <c r="AH20" s="79"/>
      <c r="AI20" s="79"/>
      <c r="AJ20" s="79"/>
      <c r="AK20" s="80"/>
      <c r="AL20" s="72">
        <v>635000</v>
      </c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4"/>
      <c r="AX20" s="72">
        <v>304611.28</v>
      </c>
      <c r="AY20" s="73"/>
      <c r="AZ20" s="73"/>
      <c r="BA20" s="73"/>
      <c r="BB20" s="73"/>
      <c r="BC20" s="73"/>
      <c r="BD20" s="73"/>
      <c r="BE20" s="73"/>
      <c r="BF20" s="73"/>
      <c r="BG20" s="74"/>
      <c r="BH20" s="75"/>
      <c r="BI20" s="76"/>
      <c r="BJ20" s="76"/>
      <c r="BK20" s="76"/>
      <c r="BL20" s="76"/>
      <c r="BM20" s="76"/>
      <c r="BN20" s="76"/>
      <c r="BO20" s="76"/>
      <c r="BP20" s="76"/>
      <c r="BQ20" s="77"/>
      <c r="BR20" s="75"/>
      <c r="BS20" s="76"/>
      <c r="BT20" s="76"/>
      <c r="BU20" s="76"/>
      <c r="BV20" s="76"/>
      <c r="BW20" s="76"/>
      <c r="BX20" s="76"/>
      <c r="BY20" s="76"/>
      <c r="BZ20" s="76"/>
      <c r="CA20" s="77"/>
      <c r="CB20" s="72">
        <f t="shared" si="0"/>
        <v>304611.28</v>
      </c>
      <c r="CC20" s="73"/>
      <c r="CD20" s="73"/>
      <c r="CE20" s="73"/>
      <c r="CF20" s="73"/>
      <c r="CG20" s="73"/>
      <c r="CH20" s="73"/>
      <c r="CI20" s="73"/>
      <c r="CJ20" s="73"/>
      <c r="CK20" s="74"/>
      <c r="CL20" s="8"/>
      <c r="CM20" s="8"/>
      <c r="CN20" s="8"/>
    </row>
    <row r="21" spans="1:92" ht="15" customHeight="1">
      <c r="A21" s="84" t="s">
        <v>116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6"/>
      <c r="V21" s="87"/>
      <c r="W21" s="79"/>
      <c r="X21" s="79"/>
      <c r="Y21" s="79"/>
      <c r="Z21" s="79"/>
      <c r="AA21" s="80"/>
      <c r="AB21" s="78"/>
      <c r="AC21" s="79"/>
      <c r="AD21" s="79"/>
      <c r="AE21" s="79"/>
      <c r="AF21" s="79"/>
      <c r="AG21" s="79"/>
      <c r="AH21" s="79"/>
      <c r="AI21" s="79"/>
      <c r="AJ21" s="79"/>
      <c r="AK21" s="80"/>
      <c r="AL21" s="72">
        <v>260400</v>
      </c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4"/>
      <c r="AX21" s="72">
        <v>201695.5</v>
      </c>
      <c r="AY21" s="73"/>
      <c r="AZ21" s="73"/>
      <c r="BA21" s="73"/>
      <c r="BB21" s="73"/>
      <c r="BC21" s="73"/>
      <c r="BD21" s="73"/>
      <c r="BE21" s="73"/>
      <c r="BF21" s="73"/>
      <c r="BG21" s="74"/>
      <c r="BH21" s="75"/>
      <c r="BI21" s="76"/>
      <c r="BJ21" s="76"/>
      <c r="BK21" s="76"/>
      <c r="BL21" s="76"/>
      <c r="BM21" s="76"/>
      <c r="BN21" s="76"/>
      <c r="BO21" s="76"/>
      <c r="BP21" s="76"/>
      <c r="BQ21" s="77"/>
      <c r="BR21" s="75"/>
      <c r="BS21" s="76"/>
      <c r="BT21" s="76"/>
      <c r="BU21" s="76"/>
      <c r="BV21" s="76"/>
      <c r="BW21" s="76"/>
      <c r="BX21" s="76"/>
      <c r="BY21" s="76"/>
      <c r="BZ21" s="76"/>
      <c r="CA21" s="77"/>
      <c r="CB21" s="72">
        <f t="shared" si="0"/>
        <v>201695.5</v>
      </c>
      <c r="CC21" s="73"/>
      <c r="CD21" s="73"/>
      <c r="CE21" s="73"/>
      <c r="CF21" s="73"/>
      <c r="CG21" s="73"/>
      <c r="CH21" s="73"/>
      <c r="CI21" s="73"/>
      <c r="CJ21" s="73"/>
      <c r="CK21" s="74"/>
      <c r="CL21" s="8"/>
      <c r="CM21" s="8"/>
      <c r="CN21" s="8"/>
    </row>
    <row r="22" spans="1:92" ht="15" customHeight="1">
      <c r="A22" s="84" t="s">
        <v>117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/>
      <c r="V22" s="87"/>
      <c r="W22" s="79"/>
      <c r="X22" s="79"/>
      <c r="Y22" s="79"/>
      <c r="Z22" s="79"/>
      <c r="AA22" s="80"/>
      <c r="AB22" s="78"/>
      <c r="AC22" s="79"/>
      <c r="AD22" s="79"/>
      <c r="AE22" s="79"/>
      <c r="AF22" s="79"/>
      <c r="AG22" s="79"/>
      <c r="AH22" s="79"/>
      <c r="AI22" s="79"/>
      <c r="AJ22" s="79"/>
      <c r="AK22" s="80"/>
      <c r="AL22" s="72">
        <v>357000</v>
      </c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4"/>
      <c r="AX22" s="72">
        <v>4423.41</v>
      </c>
      <c r="AY22" s="73"/>
      <c r="AZ22" s="73"/>
      <c r="BA22" s="73"/>
      <c r="BB22" s="73"/>
      <c r="BC22" s="73"/>
      <c r="BD22" s="73"/>
      <c r="BE22" s="73"/>
      <c r="BF22" s="73"/>
      <c r="BG22" s="74"/>
      <c r="BH22" s="75"/>
      <c r="BI22" s="76"/>
      <c r="BJ22" s="76"/>
      <c r="BK22" s="76"/>
      <c r="BL22" s="76"/>
      <c r="BM22" s="76"/>
      <c r="BN22" s="76"/>
      <c r="BO22" s="76"/>
      <c r="BP22" s="76"/>
      <c r="BQ22" s="77"/>
      <c r="BR22" s="75"/>
      <c r="BS22" s="76"/>
      <c r="BT22" s="76"/>
      <c r="BU22" s="76"/>
      <c r="BV22" s="76"/>
      <c r="BW22" s="76"/>
      <c r="BX22" s="76"/>
      <c r="BY22" s="76"/>
      <c r="BZ22" s="76"/>
      <c r="CA22" s="77"/>
      <c r="CB22" s="72">
        <f t="shared" si="0"/>
        <v>4423.41</v>
      </c>
      <c r="CC22" s="73"/>
      <c r="CD22" s="73"/>
      <c r="CE22" s="73"/>
      <c r="CF22" s="73"/>
      <c r="CG22" s="73"/>
      <c r="CH22" s="73"/>
      <c r="CI22" s="73"/>
      <c r="CJ22" s="73"/>
      <c r="CK22" s="74"/>
      <c r="CL22" s="8"/>
      <c r="CM22" s="8"/>
      <c r="CN22" s="8"/>
    </row>
    <row r="23" spans="1:92" ht="15" customHeight="1">
      <c r="A23" s="84" t="s">
        <v>128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6"/>
      <c r="V23" s="87"/>
      <c r="W23" s="79"/>
      <c r="X23" s="79"/>
      <c r="Y23" s="79"/>
      <c r="Z23" s="79"/>
      <c r="AA23" s="80"/>
      <c r="AB23" s="78"/>
      <c r="AC23" s="79"/>
      <c r="AD23" s="79"/>
      <c r="AE23" s="79"/>
      <c r="AF23" s="79"/>
      <c r="AG23" s="79"/>
      <c r="AH23" s="79"/>
      <c r="AI23" s="79"/>
      <c r="AJ23" s="79"/>
      <c r="AK23" s="80"/>
      <c r="AL23" s="72">
        <v>61955.28</v>
      </c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4"/>
      <c r="AX23" s="72">
        <v>37162.11</v>
      </c>
      <c r="AY23" s="73"/>
      <c r="AZ23" s="73"/>
      <c r="BA23" s="73"/>
      <c r="BB23" s="73"/>
      <c r="BC23" s="73"/>
      <c r="BD23" s="73"/>
      <c r="BE23" s="73"/>
      <c r="BF23" s="73"/>
      <c r="BG23" s="74"/>
      <c r="BH23" s="75"/>
      <c r="BI23" s="76"/>
      <c r="BJ23" s="76"/>
      <c r="BK23" s="76"/>
      <c r="BL23" s="76"/>
      <c r="BM23" s="76"/>
      <c r="BN23" s="76"/>
      <c r="BO23" s="76"/>
      <c r="BP23" s="76"/>
      <c r="BQ23" s="77"/>
      <c r="BR23" s="81"/>
      <c r="BS23" s="82"/>
      <c r="BT23" s="82"/>
      <c r="BU23" s="82"/>
      <c r="BV23" s="82"/>
      <c r="BW23" s="82"/>
      <c r="BX23" s="82"/>
      <c r="BY23" s="82"/>
      <c r="BZ23" s="82"/>
      <c r="CA23" s="83"/>
      <c r="CB23" s="72">
        <f t="shared" si="0"/>
        <v>37162.11</v>
      </c>
      <c r="CC23" s="73"/>
      <c r="CD23" s="73"/>
      <c r="CE23" s="73"/>
      <c r="CF23" s="73"/>
      <c r="CG23" s="73"/>
      <c r="CH23" s="73"/>
      <c r="CI23" s="73"/>
      <c r="CJ23" s="73"/>
      <c r="CK23" s="74"/>
      <c r="CL23" s="8"/>
      <c r="CM23" s="8"/>
      <c r="CN23" s="8"/>
    </row>
    <row r="24" spans="1:92" ht="15" customHeight="1">
      <c r="A24" s="84" t="s">
        <v>127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1"/>
      <c r="W24" s="82"/>
      <c r="X24" s="82"/>
      <c r="Y24" s="82"/>
      <c r="Z24" s="82"/>
      <c r="AA24" s="83"/>
      <c r="AB24" s="26"/>
      <c r="AC24" s="24"/>
      <c r="AD24" s="24"/>
      <c r="AE24" s="24"/>
      <c r="AF24" s="24"/>
      <c r="AG24" s="24"/>
      <c r="AH24" s="24"/>
      <c r="AI24" s="24"/>
      <c r="AJ24" s="24"/>
      <c r="AK24" s="25"/>
      <c r="AL24" s="72">
        <v>13271898.63</v>
      </c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4"/>
      <c r="AX24" s="72">
        <v>12215826.22</v>
      </c>
      <c r="AY24" s="73"/>
      <c r="AZ24" s="73"/>
      <c r="BA24" s="73"/>
      <c r="BB24" s="73"/>
      <c r="BC24" s="73"/>
      <c r="BD24" s="73"/>
      <c r="BE24" s="73"/>
      <c r="BF24" s="73"/>
      <c r="BG24" s="74"/>
      <c r="BH24" s="21"/>
      <c r="BI24" s="20"/>
      <c r="BJ24" s="20"/>
      <c r="BK24" s="20"/>
      <c r="BL24" s="20"/>
      <c r="BM24" s="20"/>
      <c r="BN24" s="20"/>
      <c r="BO24" s="20"/>
      <c r="BP24" s="20"/>
      <c r="BQ24" s="22"/>
      <c r="BR24" s="81"/>
      <c r="BS24" s="82"/>
      <c r="BT24" s="82"/>
      <c r="BU24" s="82"/>
      <c r="BV24" s="82"/>
      <c r="BW24" s="82"/>
      <c r="BX24" s="82"/>
      <c r="BY24" s="82"/>
      <c r="BZ24" s="82"/>
      <c r="CA24" s="83"/>
      <c r="CB24" s="72">
        <f t="shared" si="0"/>
        <v>12215826.22</v>
      </c>
      <c r="CC24" s="73"/>
      <c r="CD24" s="73"/>
      <c r="CE24" s="73"/>
      <c r="CF24" s="73"/>
      <c r="CG24" s="73"/>
      <c r="CH24" s="73"/>
      <c r="CI24" s="73"/>
      <c r="CJ24" s="73"/>
      <c r="CK24" s="74"/>
      <c r="CL24" s="8"/>
      <c r="CM24" s="8"/>
      <c r="CN24" s="8"/>
    </row>
    <row r="25" spans="1:92" ht="15" customHeight="1">
      <c r="A25" s="84" t="s">
        <v>136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6"/>
      <c r="V25" s="87"/>
      <c r="W25" s="79"/>
      <c r="X25" s="79"/>
      <c r="Y25" s="79"/>
      <c r="Z25" s="79"/>
      <c r="AA25" s="80"/>
      <c r="AB25" s="78"/>
      <c r="AC25" s="79"/>
      <c r="AD25" s="79"/>
      <c r="AE25" s="79"/>
      <c r="AF25" s="79"/>
      <c r="AG25" s="79"/>
      <c r="AH25" s="79"/>
      <c r="AI25" s="79"/>
      <c r="AJ25" s="79"/>
      <c r="AK25" s="80"/>
      <c r="AL25" s="72">
        <v>0</v>
      </c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4"/>
      <c r="AX25" s="72">
        <v>0</v>
      </c>
      <c r="AY25" s="73"/>
      <c r="AZ25" s="73"/>
      <c r="BA25" s="73"/>
      <c r="BB25" s="73"/>
      <c r="BC25" s="73"/>
      <c r="BD25" s="73"/>
      <c r="BE25" s="73"/>
      <c r="BF25" s="73"/>
      <c r="BG25" s="74"/>
      <c r="BH25" s="75"/>
      <c r="BI25" s="76"/>
      <c r="BJ25" s="76"/>
      <c r="BK25" s="76"/>
      <c r="BL25" s="76"/>
      <c r="BM25" s="76"/>
      <c r="BN25" s="76"/>
      <c r="BO25" s="76"/>
      <c r="BP25" s="76"/>
      <c r="BQ25" s="77"/>
      <c r="BR25" s="81"/>
      <c r="BS25" s="82"/>
      <c r="BT25" s="82"/>
      <c r="BU25" s="82"/>
      <c r="BV25" s="82"/>
      <c r="BW25" s="82"/>
      <c r="BX25" s="82"/>
      <c r="BY25" s="82"/>
      <c r="BZ25" s="82"/>
      <c r="CA25" s="83"/>
      <c r="CB25" s="72">
        <f t="shared" si="0"/>
        <v>0</v>
      </c>
      <c r="CC25" s="73"/>
      <c r="CD25" s="73"/>
      <c r="CE25" s="73"/>
      <c r="CF25" s="73"/>
      <c r="CG25" s="73"/>
      <c r="CH25" s="73"/>
      <c r="CI25" s="73"/>
      <c r="CJ25" s="73"/>
      <c r="CK25" s="74"/>
      <c r="CL25" s="8"/>
      <c r="CM25" s="8"/>
      <c r="CN25" s="8"/>
    </row>
    <row r="26" spans="1:92" ht="15" customHeight="1">
      <c r="A26" s="84" t="s">
        <v>112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6"/>
      <c r="V26" s="87"/>
      <c r="W26" s="79"/>
      <c r="X26" s="79"/>
      <c r="Y26" s="79"/>
      <c r="Z26" s="79"/>
      <c r="AA26" s="80"/>
      <c r="AB26" s="78"/>
      <c r="AC26" s="79"/>
      <c r="AD26" s="79"/>
      <c r="AE26" s="79"/>
      <c r="AF26" s="79"/>
      <c r="AG26" s="79"/>
      <c r="AH26" s="79"/>
      <c r="AI26" s="79"/>
      <c r="AJ26" s="79"/>
      <c r="AK26" s="80"/>
      <c r="AL26" s="72">
        <v>100000</v>
      </c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4"/>
      <c r="AX26" s="72">
        <v>32235</v>
      </c>
      <c r="AY26" s="73"/>
      <c r="AZ26" s="73"/>
      <c r="BA26" s="73"/>
      <c r="BB26" s="73"/>
      <c r="BC26" s="73"/>
      <c r="BD26" s="73"/>
      <c r="BE26" s="73"/>
      <c r="BF26" s="73"/>
      <c r="BG26" s="74"/>
      <c r="BH26" s="75"/>
      <c r="BI26" s="76"/>
      <c r="BJ26" s="76"/>
      <c r="BK26" s="76"/>
      <c r="BL26" s="76"/>
      <c r="BM26" s="76"/>
      <c r="BN26" s="76"/>
      <c r="BO26" s="76"/>
      <c r="BP26" s="76"/>
      <c r="BQ26" s="77"/>
      <c r="BR26" s="81"/>
      <c r="BS26" s="82"/>
      <c r="BT26" s="82"/>
      <c r="BU26" s="82"/>
      <c r="BV26" s="82"/>
      <c r="BW26" s="82"/>
      <c r="BX26" s="82"/>
      <c r="BY26" s="82"/>
      <c r="BZ26" s="82"/>
      <c r="CA26" s="83"/>
      <c r="CB26" s="72">
        <f t="shared" si="0"/>
        <v>32235</v>
      </c>
      <c r="CC26" s="73"/>
      <c r="CD26" s="73"/>
      <c r="CE26" s="73"/>
      <c r="CF26" s="73"/>
      <c r="CG26" s="73"/>
      <c r="CH26" s="73"/>
      <c r="CI26" s="73"/>
      <c r="CJ26" s="73"/>
      <c r="CK26" s="74"/>
      <c r="CL26" s="8"/>
      <c r="CM26" s="8"/>
      <c r="CN26" s="8"/>
    </row>
    <row r="27" spans="1:92" ht="15" customHeight="1">
      <c r="A27" s="84" t="s">
        <v>187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79"/>
      <c r="W27" s="79"/>
      <c r="X27" s="79"/>
      <c r="Y27" s="79"/>
      <c r="Z27" s="24"/>
      <c r="AA27" s="25"/>
      <c r="AB27" s="26"/>
      <c r="AC27" s="24"/>
      <c r="AD27" s="24"/>
      <c r="AE27" s="24"/>
      <c r="AF27" s="24"/>
      <c r="AG27" s="24"/>
      <c r="AH27" s="24"/>
      <c r="AI27" s="24"/>
      <c r="AJ27" s="24"/>
      <c r="AK27" s="25"/>
      <c r="AL27" s="72">
        <v>3697842</v>
      </c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44"/>
      <c r="AX27" s="72"/>
      <c r="AY27" s="73"/>
      <c r="AZ27" s="73"/>
      <c r="BA27" s="73"/>
      <c r="BB27" s="73"/>
      <c r="BC27" s="73"/>
      <c r="BD27" s="73"/>
      <c r="BE27" s="73"/>
      <c r="BF27" s="73"/>
      <c r="BG27" s="74"/>
      <c r="BH27" s="75"/>
      <c r="BI27" s="76"/>
      <c r="BJ27" s="76"/>
      <c r="BK27" s="76"/>
      <c r="BL27" s="76"/>
      <c r="BM27" s="20"/>
      <c r="BN27" s="20"/>
      <c r="BO27" s="20"/>
      <c r="BP27" s="20"/>
      <c r="BQ27" s="22"/>
      <c r="BR27" s="81"/>
      <c r="BS27" s="82"/>
      <c r="BT27" s="82"/>
      <c r="BU27" s="82"/>
      <c r="BV27" s="82"/>
      <c r="BW27" s="31"/>
      <c r="BX27" s="31"/>
      <c r="BY27" s="31"/>
      <c r="BZ27" s="31"/>
      <c r="CA27" s="32"/>
      <c r="CB27" s="72"/>
      <c r="CC27" s="73"/>
      <c r="CD27" s="73"/>
      <c r="CE27" s="73"/>
      <c r="CF27" s="73"/>
      <c r="CG27" s="73"/>
      <c r="CH27" s="73"/>
      <c r="CI27" s="73"/>
      <c r="CJ27" s="73"/>
      <c r="CK27" s="74"/>
      <c r="CL27" s="8"/>
      <c r="CM27" s="8"/>
      <c r="CN27" s="8"/>
    </row>
    <row r="28" spans="1:92" ht="15" customHeight="1">
      <c r="A28" s="84" t="s">
        <v>113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1"/>
      <c r="W28" s="82"/>
      <c r="X28" s="82"/>
      <c r="Y28" s="82"/>
      <c r="Z28" s="82"/>
      <c r="AA28" s="83"/>
      <c r="AB28" s="26"/>
      <c r="AC28" s="24"/>
      <c r="AD28" s="24"/>
      <c r="AE28" s="24"/>
      <c r="AF28" s="24"/>
      <c r="AG28" s="24"/>
      <c r="AH28" s="24"/>
      <c r="AI28" s="24"/>
      <c r="AJ28" s="24"/>
      <c r="AK28" s="25"/>
      <c r="AL28" s="72">
        <v>1389647</v>
      </c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4"/>
      <c r="AX28" s="72">
        <v>441486</v>
      </c>
      <c r="AY28" s="73"/>
      <c r="AZ28" s="73"/>
      <c r="BA28" s="73"/>
      <c r="BB28" s="73"/>
      <c r="BC28" s="73"/>
      <c r="BD28" s="73"/>
      <c r="BE28" s="73"/>
      <c r="BF28" s="73"/>
      <c r="BG28" s="74"/>
      <c r="BH28" s="21"/>
      <c r="BI28" s="20"/>
      <c r="BJ28" s="20"/>
      <c r="BK28" s="20"/>
      <c r="BL28" s="20"/>
      <c r="BM28" s="20"/>
      <c r="BN28" s="20"/>
      <c r="BO28" s="20"/>
      <c r="BP28" s="20"/>
      <c r="BQ28" s="22"/>
      <c r="BR28" s="81"/>
      <c r="BS28" s="82"/>
      <c r="BT28" s="82"/>
      <c r="BU28" s="82"/>
      <c r="BV28" s="82"/>
      <c r="BW28" s="82"/>
      <c r="BX28" s="82"/>
      <c r="BY28" s="82"/>
      <c r="BZ28" s="82"/>
      <c r="CA28" s="83"/>
      <c r="CB28" s="72">
        <f t="shared" si="0"/>
        <v>441486</v>
      </c>
      <c r="CC28" s="73"/>
      <c r="CD28" s="73"/>
      <c r="CE28" s="73"/>
      <c r="CF28" s="73"/>
      <c r="CG28" s="73"/>
      <c r="CH28" s="73"/>
      <c r="CI28" s="73"/>
      <c r="CJ28" s="73"/>
      <c r="CK28" s="74"/>
      <c r="CL28" s="8"/>
      <c r="CM28" s="8"/>
      <c r="CN28" s="8"/>
    </row>
    <row r="29" spans="1:92" ht="15" customHeight="1">
      <c r="A29" s="84" t="s">
        <v>129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30"/>
      <c r="W29" s="31"/>
      <c r="X29" s="31"/>
      <c r="Y29" s="31"/>
      <c r="Z29" s="31"/>
      <c r="AA29" s="32"/>
      <c r="AB29" s="26"/>
      <c r="AC29" s="24"/>
      <c r="AD29" s="24"/>
      <c r="AE29" s="24"/>
      <c r="AF29" s="24"/>
      <c r="AG29" s="24"/>
      <c r="AH29" s="24"/>
      <c r="AI29" s="24"/>
      <c r="AJ29" s="24"/>
      <c r="AK29" s="25"/>
      <c r="AL29" s="72">
        <v>488600</v>
      </c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44"/>
      <c r="AX29" s="72">
        <v>0</v>
      </c>
      <c r="AY29" s="73"/>
      <c r="AZ29" s="73"/>
      <c r="BA29" s="73"/>
      <c r="BB29" s="73"/>
      <c r="BC29" s="73"/>
      <c r="BD29" s="73"/>
      <c r="BE29" s="73"/>
      <c r="BF29" s="73"/>
      <c r="BG29" s="74"/>
      <c r="BH29" s="21"/>
      <c r="BI29" s="20"/>
      <c r="BJ29" s="20"/>
      <c r="BK29" s="20"/>
      <c r="BL29" s="20"/>
      <c r="BM29" s="20"/>
      <c r="BN29" s="20"/>
      <c r="BO29" s="20"/>
      <c r="BP29" s="20"/>
      <c r="BQ29" s="22"/>
      <c r="BR29" s="75"/>
      <c r="BS29" s="76"/>
      <c r="BT29" s="76"/>
      <c r="BU29" s="76"/>
      <c r="BV29" s="76"/>
      <c r="BW29" s="76"/>
      <c r="BX29" s="76"/>
      <c r="BY29" s="76"/>
      <c r="BZ29" s="76"/>
      <c r="CA29" s="77"/>
      <c r="CB29" s="72">
        <f t="shared" si="0"/>
        <v>0</v>
      </c>
      <c r="CC29" s="73"/>
      <c r="CD29" s="73"/>
      <c r="CE29" s="73"/>
      <c r="CF29" s="73"/>
      <c r="CG29" s="73"/>
      <c r="CH29" s="73"/>
      <c r="CI29" s="73"/>
      <c r="CJ29" s="73"/>
      <c r="CK29" s="74"/>
      <c r="CL29" s="8"/>
      <c r="CM29" s="8"/>
      <c r="CN29" s="8"/>
    </row>
    <row r="30" spans="1:92" ht="15" customHeight="1">
      <c r="A30" s="84" t="s">
        <v>114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1"/>
      <c r="W30" s="82"/>
      <c r="X30" s="82"/>
      <c r="Y30" s="82"/>
      <c r="Z30" s="82"/>
      <c r="AA30" s="83"/>
      <c r="AB30" s="26"/>
      <c r="AC30" s="24"/>
      <c r="AD30" s="24"/>
      <c r="AE30" s="24"/>
      <c r="AF30" s="24"/>
      <c r="AG30" s="24"/>
      <c r="AH30" s="24"/>
      <c r="AI30" s="24"/>
      <c r="AJ30" s="24"/>
      <c r="AK30" s="25"/>
      <c r="AL30" s="72">
        <v>1872600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4"/>
      <c r="AX30" s="72">
        <v>1429200</v>
      </c>
      <c r="AY30" s="73"/>
      <c r="AZ30" s="73"/>
      <c r="BA30" s="73"/>
      <c r="BB30" s="73"/>
      <c r="BC30" s="73"/>
      <c r="BD30" s="73"/>
      <c r="BE30" s="73"/>
      <c r="BF30" s="73"/>
      <c r="BG30" s="74"/>
      <c r="BH30" s="21"/>
      <c r="BI30" s="20"/>
      <c r="BJ30" s="20"/>
      <c r="BK30" s="20"/>
      <c r="BL30" s="20"/>
      <c r="BM30" s="20"/>
      <c r="BN30" s="20"/>
      <c r="BO30" s="20"/>
      <c r="BP30" s="20"/>
      <c r="BQ30" s="22"/>
      <c r="BR30" s="81"/>
      <c r="BS30" s="82"/>
      <c r="BT30" s="82"/>
      <c r="BU30" s="82"/>
      <c r="BV30" s="82"/>
      <c r="BW30" s="82"/>
      <c r="BX30" s="82"/>
      <c r="BY30" s="82"/>
      <c r="BZ30" s="82"/>
      <c r="CA30" s="83"/>
      <c r="CB30" s="72">
        <f t="shared" si="0"/>
        <v>1429200</v>
      </c>
      <c r="CC30" s="73"/>
      <c r="CD30" s="73"/>
      <c r="CE30" s="73"/>
      <c r="CF30" s="73"/>
      <c r="CG30" s="73"/>
      <c r="CH30" s="73"/>
      <c r="CI30" s="73"/>
      <c r="CJ30" s="73"/>
      <c r="CK30" s="74"/>
      <c r="CL30" s="8"/>
      <c r="CM30" s="8"/>
      <c r="CN30" s="8"/>
    </row>
    <row r="31" spans="1:92" ht="15" customHeight="1">
      <c r="A31" s="84" t="s">
        <v>115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6"/>
      <c r="V31" s="87"/>
      <c r="W31" s="79"/>
      <c r="X31" s="79"/>
      <c r="Y31" s="79"/>
      <c r="Z31" s="79"/>
      <c r="AA31" s="80"/>
      <c r="AB31" s="78"/>
      <c r="AC31" s="79"/>
      <c r="AD31" s="79"/>
      <c r="AE31" s="79"/>
      <c r="AF31" s="79"/>
      <c r="AG31" s="79"/>
      <c r="AH31" s="79"/>
      <c r="AI31" s="79"/>
      <c r="AJ31" s="79"/>
      <c r="AK31" s="80"/>
      <c r="AL31" s="72">
        <v>192500</v>
      </c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4"/>
      <c r="AX31" s="72">
        <v>192500</v>
      </c>
      <c r="AY31" s="73"/>
      <c r="AZ31" s="73"/>
      <c r="BA31" s="73"/>
      <c r="BB31" s="73"/>
      <c r="BC31" s="73"/>
      <c r="BD31" s="73"/>
      <c r="BE31" s="73"/>
      <c r="BF31" s="73"/>
      <c r="BG31" s="74"/>
      <c r="BH31" s="75"/>
      <c r="BI31" s="76"/>
      <c r="BJ31" s="76"/>
      <c r="BK31" s="76"/>
      <c r="BL31" s="76"/>
      <c r="BM31" s="76"/>
      <c r="BN31" s="76"/>
      <c r="BO31" s="76"/>
      <c r="BP31" s="76"/>
      <c r="BQ31" s="77"/>
      <c r="BR31" s="75"/>
      <c r="BS31" s="76"/>
      <c r="BT31" s="76"/>
      <c r="BU31" s="76"/>
      <c r="BV31" s="76"/>
      <c r="BW31" s="76"/>
      <c r="BX31" s="76"/>
      <c r="BY31" s="76"/>
      <c r="BZ31" s="76"/>
      <c r="CA31" s="77"/>
      <c r="CB31" s="72">
        <f t="shared" si="0"/>
        <v>192500</v>
      </c>
      <c r="CC31" s="73"/>
      <c r="CD31" s="73"/>
      <c r="CE31" s="73"/>
      <c r="CF31" s="73"/>
      <c r="CG31" s="73"/>
      <c r="CH31" s="73"/>
      <c r="CI31" s="73"/>
      <c r="CJ31" s="73"/>
      <c r="CK31" s="74"/>
      <c r="CL31" s="8"/>
      <c r="CM31" s="8"/>
      <c r="CN31" s="8"/>
    </row>
    <row r="32" spans="1:123" ht="15" customHeight="1">
      <c r="A32" s="84" t="s">
        <v>120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6"/>
      <c r="V32" s="23"/>
      <c r="W32" s="24"/>
      <c r="X32" s="24"/>
      <c r="Y32" s="24"/>
      <c r="Z32" s="24"/>
      <c r="AA32" s="25"/>
      <c r="AB32" s="26"/>
      <c r="AC32" s="24"/>
      <c r="AD32" s="24"/>
      <c r="AE32" s="24"/>
      <c r="AF32" s="24"/>
      <c r="AG32" s="24"/>
      <c r="AH32" s="24"/>
      <c r="AI32" s="24"/>
      <c r="AJ32" s="24"/>
      <c r="AK32" s="25"/>
      <c r="AL32" s="72">
        <v>610050.37</v>
      </c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4"/>
      <c r="AX32" s="72">
        <v>476686.86</v>
      </c>
      <c r="AY32" s="73"/>
      <c r="AZ32" s="73"/>
      <c r="BA32" s="73"/>
      <c r="BB32" s="73"/>
      <c r="BC32" s="73"/>
      <c r="BD32" s="73"/>
      <c r="BE32" s="73"/>
      <c r="BF32" s="73"/>
      <c r="BG32" s="74"/>
      <c r="BH32" s="21"/>
      <c r="BI32" s="20"/>
      <c r="BJ32" s="20"/>
      <c r="BK32" s="20"/>
      <c r="BL32" s="20"/>
      <c r="BM32" s="20"/>
      <c r="BN32" s="20"/>
      <c r="BO32" s="20"/>
      <c r="BP32" s="20"/>
      <c r="BQ32" s="22"/>
      <c r="BR32" s="21"/>
      <c r="BS32" s="20"/>
      <c r="BT32" s="20"/>
      <c r="BU32" s="20"/>
      <c r="BV32" s="22"/>
      <c r="BW32" s="20"/>
      <c r="BX32" s="20"/>
      <c r="BY32" s="20"/>
      <c r="BZ32" s="20"/>
      <c r="CA32" s="22"/>
      <c r="CB32" s="72">
        <f t="shared" si="0"/>
        <v>476686.86</v>
      </c>
      <c r="CC32" s="73"/>
      <c r="CD32" s="73"/>
      <c r="CE32" s="73"/>
      <c r="CF32" s="73"/>
      <c r="CG32" s="73"/>
      <c r="CH32" s="73"/>
      <c r="CI32" s="73"/>
      <c r="CJ32" s="73"/>
      <c r="CK32" s="74"/>
      <c r="CL32" s="164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</row>
    <row r="33" spans="1:92" ht="15" customHeight="1">
      <c r="A33" s="84" t="s">
        <v>121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6"/>
      <c r="V33" s="87"/>
      <c r="W33" s="79"/>
      <c r="X33" s="79"/>
      <c r="Y33" s="79"/>
      <c r="Z33" s="79"/>
      <c r="AA33" s="80"/>
      <c r="AB33" s="78"/>
      <c r="AC33" s="79"/>
      <c r="AD33" s="79"/>
      <c r="AE33" s="79"/>
      <c r="AF33" s="79"/>
      <c r="AG33" s="79"/>
      <c r="AH33" s="79"/>
      <c r="AI33" s="79"/>
      <c r="AJ33" s="79"/>
      <c r="AK33" s="80"/>
      <c r="AL33" s="72">
        <v>9200</v>
      </c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4"/>
      <c r="AX33" s="72">
        <v>7597.47</v>
      </c>
      <c r="AY33" s="73"/>
      <c r="AZ33" s="73"/>
      <c r="BA33" s="73"/>
      <c r="BB33" s="73"/>
      <c r="BC33" s="73"/>
      <c r="BD33" s="73"/>
      <c r="BE33" s="73"/>
      <c r="BF33" s="73"/>
      <c r="BG33" s="74"/>
      <c r="BH33" s="75"/>
      <c r="BI33" s="76"/>
      <c r="BJ33" s="76"/>
      <c r="BK33" s="76"/>
      <c r="BL33" s="76"/>
      <c r="BM33" s="76"/>
      <c r="BN33" s="76"/>
      <c r="BO33" s="76"/>
      <c r="BP33" s="76"/>
      <c r="BQ33" s="77"/>
      <c r="BR33" s="75"/>
      <c r="BS33" s="76"/>
      <c r="BT33" s="76"/>
      <c r="BU33" s="76"/>
      <c r="BV33" s="76"/>
      <c r="BW33" s="76"/>
      <c r="BX33" s="76"/>
      <c r="BY33" s="76"/>
      <c r="BZ33" s="76"/>
      <c r="CA33" s="77"/>
      <c r="CB33" s="72">
        <f t="shared" si="0"/>
        <v>7597.47</v>
      </c>
      <c r="CC33" s="73"/>
      <c r="CD33" s="73"/>
      <c r="CE33" s="73"/>
      <c r="CF33" s="73"/>
      <c r="CG33" s="73"/>
      <c r="CH33" s="73"/>
      <c r="CI33" s="73"/>
      <c r="CJ33" s="73"/>
      <c r="CK33" s="74"/>
      <c r="CL33" s="8"/>
      <c r="CM33" s="8"/>
      <c r="CN33" s="8"/>
    </row>
    <row r="34" spans="1:92" ht="15" customHeight="1">
      <c r="A34" s="84" t="s">
        <v>122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6"/>
      <c r="V34" s="87"/>
      <c r="W34" s="79"/>
      <c r="X34" s="79"/>
      <c r="Y34" s="79"/>
      <c r="Z34" s="79"/>
      <c r="AA34" s="80"/>
      <c r="AB34" s="78"/>
      <c r="AC34" s="79"/>
      <c r="AD34" s="79"/>
      <c r="AE34" s="79"/>
      <c r="AF34" s="79"/>
      <c r="AG34" s="79"/>
      <c r="AH34" s="79"/>
      <c r="AI34" s="79"/>
      <c r="AJ34" s="79"/>
      <c r="AK34" s="80"/>
      <c r="AL34" s="72">
        <v>1099799</v>
      </c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2">
        <v>999792.41</v>
      </c>
      <c r="AY34" s="73"/>
      <c r="AZ34" s="73"/>
      <c r="BA34" s="73"/>
      <c r="BB34" s="73"/>
      <c r="BC34" s="73"/>
      <c r="BD34" s="73"/>
      <c r="BE34" s="73"/>
      <c r="BF34" s="73"/>
      <c r="BG34" s="74"/>
      <c r="BH34" s="75"/>
      <c r="BI34" s="76"/>
      <c r="BJ34" s="76"/>
      <c r="BK34" s="76"/>
      <c r="BL34" s="76"/>
      <c r="BM34" s="76"/>
      <c r="BN34" s="76"/>
      <c r="BO34" s="76"/>
      <c r="BP34" s="76"/>
      <c r="BQ34" s="77"/>
      <c r="BR34" s="81"/>
      <c r="BS34" s="82"/>
      <c r="BT34" s="82"/>
      <c r="BU34" s="82"/>
      <c r="BV34" s="82"/>
      <c r="BW34" s="82"/>
      <c r="BX34" s="82"/>
      <c r="BY34" s="82"/>
      <c r="BZ34" s="82"/>
      <c r="CA34" s="83"/>
      <c r="CB34" s="72">
        <f t="shared" si="0"/>
        <v>999792.41</v>
      </c>
      <c r="CC34" s="73"/>
      <c r="CD34" s="73"/>
      <c r="CE34" s="73"/>
      <c r="CF34" s="73"/>
      <c r="CG34" s="73"/>
      <c r="CH34" s="73"/>
      <c r="CI34" s="73"/>
      <c r="CJ34" s="73"/>
      <c r="CK34" s="74"/>
      <c r="CL34" s="8"/>
      <c r="CM34" s="8"/>
      <c r="CN34" s="8"/>
    </row>
    <row r="35" spans="1:92" ht="15" customHeight="1">
      <c r="A35" s="84" t="s">
        <v>123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6"/>
      <c r="V35" s="87"/>
      <c r="W35" s="79"/>
      <c r="X35" s="79"/>
      <c r="Y35" s="79"/>
      <c r="Z35" s="79"/>
      <c r="AA35" s="80"/>
      <c r="AB35" s="78"/>
      <c r="AC35" s="79"/>
      <c r="AD35" s="79"/>
      <c r="AE35" s="79"/>
      <c r="AF35" s="79"/>
      <c r="AG35" s="79"/>
      <c r="AH35" s="79"/>
      <c r="AI35" s="79"/>
      <c r="AJ35" s="79"/>
      <c r="AK35" s="80"/>
      <c r="AL35" s="72">
        <v>1</v>
      </c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2">
        <v>-65822.8</v>
      </c>
      <c r="AY35" s="73"/>
      <c r="AZ35" s="73"/>
      <c r="BA35" s="73"/>
      <c r="BB35" s="73"/>
      <c r="BC35" s="73"/>
      <c r="BD35" s="73"/>
      <c r="BE35" s="73"/>
      <c r="BF35" s="73"/>
      <c r="BG35" s="74"/>
      <c r="BH35" s="75"/>
      <c r="BI35" s="76"/>
      <c r="BJ35" s="76"/>
      <c r="BK35" s="76"/>
      <c r="BL35" s="76"/>
      <c r="BM35" s="76"/>
      <c r="BN35" s="76"/>
      <c r="BO35" s="76"/>
      <c r="BP35" s="76"/>
      <c r="BQ35" s="77"/>
      <c r="BR35" s="75"/>
      <c r="BS35" s="76"/>
      <c r="BT35" s="76"/>
      <c r="BU35" s="76"/>
      <c r="BV35" s="76"/>
      <c r="BW35" s="76"/>
      <c r="BX35" s="76"/>
      <c r="BY35" s="76"/>
      <c r="BZ35" s="76"/>
      <c r="CA35" s="77"/>
      <c r="CB35" s="72">
        <f t="shared" si="0"/>
        <v>-65822.8</v>
      </c>
      <c r="CC35" s="73"/>
      <c r="CD35" s="73"/>
      <c r="CE35" s="73"/>
      <c r="CF35" s="73"/>
      <c r="CG35" s="73"/>
      <c r="CH35" s="73"/>
      <c r="CI35" s="73"/>
      <c r="CJ35" s="73"/>
      <c r="CK35" s="74"/>
      <c r="CL35" s="8"/>
      <c r="CM35" s="8"/>
      <c r="CN35" s="8"/>
    </row>
    <row r="36" spans="1:92" ht="15" customHeight="1">
      <c r="A36" s="84" t="s">
        <v>188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6"/>
      <c r="V36" s="87"/>
      <c r="W36" s="79"/>
      <c r="X36" s="79"/>
      <c r="Y36" s="79"/>
      <c r="Z36" s="79"/>
      <c r="AA36" s="80"/>
      <c r="AB36" s="78"/>
      <c r="AC36" s="79"/>
      <c r="AD36" s="79"/>
      <c r="AE36" s="79"/>
      <c r="AF36" s="79"/>
      <c r="AG36" s="79"/>
      <c r="AH36" s="79"/>
      <c r="AI36" s="79"/>
      <c r="AJ36" s="79"/>
      <c r="AK36" s="80"/>
      <c r="AL36" s="72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4"/>
      <c r="AX36" s="72">
        <v>50000</v>
      </c>
      <c r="AY36" s="73"/>
      <c r="AZ36" s="73"/>
      <c r="BA36" s="73"/>
      <c r="BB36" s="73"/>
      <c r="BC36" s="73"/>
      <c r="BD36" s="73"/>
      <c r="BE36" s="73"/>
      <c r="BF36" s="73"/>
      <c r="BG36" s="74"/>
      <c r="BH36" s="75"/>
      <c r="BI36" s="76"/>
      <c r="BJ36" s="76"/>
      <c r="BK36" s="76"/>
      <c r="BL36" s="76"/>
      <c r="BM36" s="76"/>
      <c r="BN36" s="76"/>
      <c r="BO36" s="76"/>
      <c r="BP36" s="76"/>
      <c r="BQ36" s="77"/>
      <c r="BR36" s="81"/>
      <c r="BS36" s="82"/>
      <c r="BT36" s="82"/>
      <c r="BU36" s="82"/>
      <c r="BV36" s="82"/>
      <c r="BW36" s="82"/>
      <c r="BX36" s="82"/>
      <c r="BY36" s="82"/>
      <c r="BZ36" s="82"/>
      <c r="CA36" s="83"/>
      <c r="CB36" s="72">
        <f>AX36</f>
        <v>50000</v>
      </c>
      <c r="CC36" s="73"/>
      <c r="CD36" s="73"/>
      <c r="CE36" s="73"/>
      <c r="CF36" s="73"/>
      <c r="CG36" s="73"/>
      <c r="CH36" s="73"/>
      <c r="CI36" s="73"/>
      <c r="CJ36" s="73"/>
      <c r="CK36" s="74"/>
      <c r="CL36" s="8"/>
      <c r="CM36" s="8"/>
      <c r="CN36" s="8"/>
    </row>
    <row r="37" spans="1:92" ht="15" customHeight="1">
      <c r="A37" s="84" t="s">
        <v>189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6"/>
      <c r="V37" s="23"/>
      <c r="W37" s="24"/>
      <c r="X37" s="24"/>
      <c r="Y37" s="24"/>
      <c r="Z37" s="24"/>
      <c r="AA37" s="25"/>
      <c r="AB37" s="26"/>
      <c r="AC37" s="24"/>
      <c r="AD37" s="24"/>
      <c r="AE37" s="24"/>
      <c r="AF37" s="24"/>
      <c r="AG37" s="24"/>
      <c r="AH37" s="24"/>
      <c r="AI37" s="24"/>
      <c r="AJ37" s="24"/>
      <c r="AK37" s="25"/>
      <c r="AL37" s="72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4"/>
      <c r="AX37" s="72">
        <v>18500</v>
      </c>
      <c r="AY37" s="73"/>
      <c r="AZ37" s="73"/>
      <c r="BA37" s="73"/>
      <c r="BB37" s="73"/>
      <c r="BC37" s="73"/>
      <c r="BD37" s="73"/>
      <c r="BE37" s="73"/>
      <c r="BF37" s="73"/>
      <c r="BG37" s="74"/>
      <c r="BH37" s="21"/>
      <c r="BI37" s="20"/>
      <c r="BJ37" s="20"/>
      <c r="BK37" s="20"/>
      <c r="BL37" s="20"/>
      <c r="BM37" s="20"/>
      <c r="BN37" s="20"/>
      <c r="BO37" s="20"/>
      <c r="BP37" s="20"/>
      <c r="BQ37" s="22"/>
      <c r="BR37" s="30"/>
      <c r="BS37" s="31"/>
      <c r="BT37" s="31"/>
      <c r="BU37" s="31"/>
      <c r="BV37" s="31"/>
      <c r="BW37" s="31"/>
      <c r="BX37" s="31"/>
      <c r="BY37" s="31"/>
      <c r="BZ37" s="31"/>
      <c r="CA37" s="32"/>
      <c r="CB37" s="72">
        <f>AX37</f>
        <v>18500</v>
      </c>
      <c r="CC37" s="73"/>
      <c r="CD37" s="73"/>
      <c r="CE37" s="73"/>
      <c r="CF37" s="73"/>
      <c r="CG37" s="73"/>
      <c r="CH37" s="73"/>
      <c r="CI37" s="73"/>
      <c r="CJ37" s="73"/>
      <c r="CK37" s="74"/>
      <c r="CL37" s="8"/>
      <c r="CM37" s="8"/>
      <c r="CN37" s="8"/>
    </row>
    <row r="38" spans="1:92" ht="15" customHeight="1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6"/>
      <c r="V38" s="87"/>
      <c r="W38" s="79"/>
      <c r="X38" s="79"/>
      <c r="Y38" s="79"/>
      <c r="Z38" s="79"/>
      <c r="AA38" s="80"/>
      <c r="AB38" s="78"/>
      <c r="AC38" s="79"/>
      <c r="AD38" s="79"/>
      <c r="AE38" s="79"/>
      <c r="AF38" s="79"/>
      <c r="AG38" s="79"/>
      <c r="AH38" s="79"/>
      <c r="AI38" s="79"/>
      <c r="AJ38" s="79"/>
      <c r="AK38" s="80"/>
      <c r="AL38" s="72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4"/>
      <c r="AX38" s="72"/>
      <c r="AY38" s="73"/>
      <c r="AZ38" s="73"/>
      <c r="BA38" s="73"/>
      <c r="BB38" s="73"/>
      <c r="BC38" s="73"/>
      <c r="BD38" s="73"/>
      <c r="BE38" s="73"/>
      <c r="BF38" s="73"/>
      <c r="BG38" s="74"/>
      <c r="BH38" s="75"/>
      <c r="BI38" s="76"/>
      <c r="BJ38" s="76"/>
      <c r="BK38" s="76"/>
      <c r="BL38" s="76"/>
      <c r="BM38" s="76"/>
      <c r="BN38" s="76"/>
      <c r="BO38" s="76"/>
      <c r="BP38" s="76"/>
      <c r="BQ38" s="77"/>
      <c r="BR38" s="81"/>
      <c r="BS38" s="82"/>
      <c r="BT38" s="82"/>
      <c r="BU38" s="82"/>
      <c r="BV38" s="82"/>
      <c r="BW38" s="82"/>
      <c r="BX38" s="82"/>
      <c r="BY38" s="82"/>
      <c r="BZ38" s="82"/>
      <c r="CA38" s="83"/>
      <c r="CB38" s="72"/>
      <c r="CC38" s="73"/>
      <c r="CD38" s="73"/>
      <c r="CE38" s="73"/>
      <c r="CF38" s="73"/>
      <c r="CG38" s="73"/>
      <c r="CH38" s="73"/>
      <c r="CI38" s="73"/>
      <c r="CJ38" s="73"/>
      <c r="CK38" s="74"/>
      <c r="CL38" s="8"/>
      <c r="CM38" s="8"/>
      <c r="CN38" s="8"/>
    </row>
    <row r="39" spans="1:92" ht="1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6"/>
      <c r="V39" s="23"/>
      <c r="W39" s="24"/>
      <c r="X39" s="24"/>
      <c r="Y39" s="24"/>
      <c r="Z39" s="24"/>
      <c r="AA39" s="25"/>
      <c r="AB39" s="26"/>
      <c r="AC39" s="24"/>
      <c r="AD39" s="24"/>
      <c r="AE39" s="24"/>
      <c r="AF39" s="24"/>
      <c r="AG39" s="24"/>
      <c r="AH39" s="24"/>
      <c r="AI39" s="24"/>
      <c r="AJ39" s="24"/>
      <c r="AK39" s="25"/>
      <c r="AL39" s="72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4"/>
      <c r="AX39" s="72"/>
      <c r="AY39" s="73"/>
      <c r="AZ39" s="73"/>
      <c r="BA39" s="73"/>
      <c r="BB39" s="73"/>
      <c r="BC39" s="73"/>
      <c r="BD39" s="73"/>
      <c r="BE39" s="73"/>
      <c r="BF39" s="73"/>
      <c r="BG39" s="74"/>
      <c r="BH39" s="21"/>
      <c r="BI39" s="20"/>
      <c r="BJ39" s="20"/>
      <c r="BK39" s="20"/>
      <c r="BL39" s="20"/>
      <c r="BM39" s="20"/>
      <c r="BN39" s="20"/>
      <c r="BO39" s="20"/>
      <c r="BP39" s="20"/>
      <c r="BQ39" s="22"/>
      <c r="BR39" s="21"/>
      <c r="BS39" s="20"/>
      <c r="BT39" s="20"/>
      <c r="BU39" s="20"/>
      <c r="BV39" s="20"/>
      <c r="BW39" s="20"/>
      <c r="BX39" s="20"/>
      <c r="BY39" s="20"/>
      <c r="BZ39" s="20"/>
      <c r="CA39" s="22"/>
      <c r="CB39" s="72"/>
      <c r="CC39" s="73"/>
      <c r="CD39" s="73"/>
      <c r="CE39" s="73"/>
      <c r="CF39" s="73"/>
      <c r="CG39" s="73"/>
      <c r="CH39" s="73"/>
      <c r="CI39" s="73"/>
      <c r="CJ39" s="73"/>
      <c r="CK39" s="74"/>
      <c r="CL39" s="8"/>
      <c r="CM39" s="8"/>
      <c r="CN39" s="8"/>
    </row>
    <row r="40" spans="1:92" ht="15" customHeight="1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6"/>
      <c r="V40" s="23"/>
      <c r="W40" s="24"/>
      <c r="X40" s="24"/>
      <c r="Y40" s="24"/>
      <c r="Z40" s="24"/>
      <c r="AA40" s="25"/>
      <c r="AB40" s="26"/>
      <c r="AC40" s="24"/>
      <c r="AD40" s="24"/>
      <c r="AE40" s="24"/>
      <c r="AF40" s="24"/>
      <c r="AG40" s="24"/>
      <c r="AH40" s="24"/>
      <c r="AI40" s="24"/>
      <c r="AJ40" s="24"/>
      <c r="AK40" s="25"/>
      <c r="AL40" s="72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4"/>
      <c r="AX40" s="72"/>
      <c r="AY40" s="73"/>
      <c r="AZ40" s="73"/>
      <c r="BA40" s="73"/>
      <c r="BB40" s="73"/>
      <c r="BC40" s="73"/>
      <c r="BD40" s="73"/>
      <c r="BE40" s="73"/>
      <c r="BF40" s="73"/>
      <c r="BG40" s="74"/>
      <c r="BH40" s="21"/>
      <c r="BI40" s="20"/>
      <c r="BJ40" s="20"/>
      <c r="BK40" s="20"/>
      <c r="BL40" s="20"/>
      <c r="BM40" s="20"/>
      <c r="BN40" s="20"/>
      <c r="BO40" s="20"/>
      <c r="BP40" s="20"/>
      <c r="BQ40" s="22"/>
      <c r="BR40" s="75"/>
      <c r="BS40" s="76"/>
      <c r="BT40" s="76"/>
      <c r="BU40" s="76"/>
      <c r="BV40" s="76"/>
      <c r="BW40" s="76"/>
      <c r="BX40" s="76"/>
      <c r="BY40" s="76"/>
      <c r="BZ40" s="76"/>
      <c r="CA40" s="77"/>
      <c r="CB40" s="72"/>
      <c r="CC40" s="73"/>
      <c r="CD40" s="73"/>
      <c r="CE40" s="73"/>
      <c r="CF40" s="73"/>
      <c r="CG40" s="73"/>
      <c r="CH40" s="73"/>
      <c r="CI40" s="73"/>
      <c r="CJ40" s="73"/>
      <c r="CK40" s="74"/>
      <c r="CL40" s="8"/>
      <c r="CM40" s="8"/>
      <c r="CN40" s="8"/>
    </row>
    <row r="41" spans="1:92" ht="15" customHeight="1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6"/>
      <c r="V41" s="23"/>
      <c r="W41" s="24"/>
      <c r="X41" s="24"/>
      <c r="Y41" s="24"/>
      <c r="Z41" s="24"/>
      <c r="AA41" s="25"/>
      <c r="AB41" s="26"/>
      <c r="AC41" s="24"/>
      <c r="AD41" s="24"/>
      <c r="AE41" s="24"/>
      <c r="AF41" s="24"/>
      <c r="AG41" s="24"/>
      <c r="AH41" s="24"/>
      <c r="AI41" s="24"/>
      <c r="AJ41" s="24"/>
      <c r="AK41" s="25"/>
      <c r="AL41" s="72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4"/>
      <c r="AX41" s="72"/>
      <c r="AY41" s="73"/>
      <c r="AZ41" s="73"/>
      <c r="BA41" s="73"/>
      <c r="BB41" s="73"/>
      <c r="BC41" s="73"/>
      <c r="BD41" s="73"/>
      <c r="BE41" s="73"/>
      <c r="BF41" s="73"/>
      <c r="BG41" s="74"/>
      <c r="BH41" s="21"/>
      <c r="BI41" s="20"/>
      <c r="BJ41" s="20"/>
      <c r="BK41" s="20"/>
      <c r="BL41" s="20"/>
      <c r="BM41" s="20"/>
      <c r="BN41" s="20"/>
      <c r="BO41" s="20"/>
      <c r="BP41" s="20"/>
      <c r="BQ41" s="22"/>
      <c r="BR41" s="75"/>
      <c r="BS41" s="76"/>
      <c r="BT41" s="76"/>
      <c r="BU41" s="76"/>
      <c r="BV41" s="76"/>
      <c r="BW41" s="76"/>
      <c r="BX41" s="76"/>
      <c r="BY41" s="76"/>
      <c r="BZ41" s="76"/>
      <c r="CA41" s="77"/>
      <c r="CB41" s="72"/>
      <c r="CC41" s="73"/>
      <c r="CD41" s="73"/>
      <c r="CE41" s="73"/>
      <c r="CF41" s="73"/>
      <c r="CG41" s="73"/>
      <c r="CH41" s="73"/>
      <c r="CI41" s="73"/>
      <c r="CJ41" s="73"/>
      <c r="CK41" s="74"/>
      <c r="CL41" s="8"/>
      <c r="CM41" s="8"/>
      <c r="CN41" s="8"/>
    </row>
    <row r="42" spans="1:9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</row>
    <row r="43" spans="1:9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</row>
    <row r="44" spans="1:9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</row>
    <row r="45" spans="1:9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</row>
    <row r="46" spans="1:9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</row>
    <row r="47" spans="1:9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</row>
    <row r="48" spans="1:9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</row>
    <row r="49" spans="1:9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</row>
    <row r="50" spans="1:9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8"/>
      <c r="BI50" s="8"/>
      <c r="BJ50" s="8"/>
      <c r="BK50" s="8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</row>
    <row r="51" spans="1:9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8"/>
      <c r="BI51" s="8"/>
      <c r="BJ51" s="8"/>
      <c r="BK51" s="8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</row>
    <row r="52" spans="1:9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8"/>
      <c r="BI52" s="8"/>
      <c r="BJ52" s="8"/>
      <c r="BK52" s="8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</row>
    <row r="53" spans="1:9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8"/>
      <c r="BI53" s="8"/>
      <c r="BJ53" s="8"/>
      <c r="BK53" s="8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</row>
    <row r="54" spans="1:9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8"/>
      <c r="BI54" s="8"/>
      <c r="BJ54" s="8"/>
      <c r="BK54" s="8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</row>
    <row r="55" spans="1:9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8"/>
      <c r="BI55" s="8"/>
      <c r="BJ55" s="8"/>
      <c r="BK55" s="8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</row>
    <row r="56" spans="1:92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</row>
    <row r="57" spans="1:92" ht="15.7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8"/>
      <c r="CM57" s="8"/>
      <c r="CN57" s="8"/>
    </row>
    <row r="58" spans="1:92" ht="15.7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8"/>
      <c r="CM58" s="8"/>
      <c r="CN58" s="8"/>
    </row>
    <row r="59" spans="1:9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8"/>
      <c r="CC59" s="8"/>
      <c r="CD59" s="33"/>
      <c r="CE59" s="120"/>
      <c r="CF59" s="120"/>
      <c r="CG59" s="120"/>
      <c r="CH59" s="120"/>
      <c r="CI59" s="120"/>
      <c r="CJ59" s="120"/>
      <c r="CK59" s="120"/>
      <c r="CL59" s="120"/>
      <c r="CM59" s="8"/>
      <c r="CN59" s="8"/>
    </row>
    <row r="60" spans="1:9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8"/>
      <c r="AH60" s="8"/>
      <c r="AI60" s="35"/>
      <c r="AJ60" s="35"/>
      <c r="AK60" s="35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4"/>
      <c r="BI60" s="3"/>
      <c r="BJ60" s="3"/>
      <c r="BK60" s="3"/>
      <c r="BL60" s="3"/>
      <c r="BM60" s="3"/>
      <c r="BN60" s="3"/>
      <c r="BO60" s="3"/>
      <c r="BP60" s="3"/>
      <c r="BQ60" s="3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8"/>
      <c r="CC60" s="8"/>
      <c r="CD60" s="33"/>
      <c r="CE60" s="120"/>
      <c r="CF60" s="120"/>
      <c r="CG60" s="120"/>
      <c r="CH60" s="120"/>
      <c r="CI60" s="120"/>
      <c r="CJ60" s="120"/>
      <c r="CK60" s="120"/>
      <c r="CL60" s="120"/>
      <c r="CM60" s="8"/>
      <c r="CN60" s="8"/>
    </row>
    <row r="61" spans="1:92" ht="14.2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8"/>
      <c r="CM61" s="8"/>
      <c r="CN61" s="8"/>
    </row>
    <row r="62" spans="1:9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8"/>
      <c r="CM62" s="8"/>
      <c r="CN62" s="8"/>
    </row>
    <row r="63" spans="1:92" ht="12.7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8"/>
      <c r="CM63" s="8"/>
      <c r="CN63" s="8"/>
    </row>
    <row r="64" spans="1:92" ht="12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8"/>
      <c r="CM64" s="8"/>
      <c r="CN64" s="8"/>
    </row>
    <row r="65" spans="1:92" ht="12.7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8"/>
      <c r="CM65" s="8"/>
      <c r="CN65" s="8"/>
    </row>
    <row r="66" spans="1:92" ht="12.7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8"/>
      <c r="CM66" s="8"/>
      <c r="CN66" s="8"/>
    </row>
    <row r="67" spans="1:92" ht="12.7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8"/>
      <c r="CM67" s="8"/>
      <c r="CN67" s="8"/>
    </row>
    <row r="68" spans="1:92" ht="12.7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8"/>
      <c r="CM68" s="8"/>
      <c r="CN68" s="8"/>
    </row>
    <row r="69" spans="1:92" ht="12.7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8"/>
      <c r="CM69" s="8"/>
      <c r="CN69" s="8"/>
    </row>
    <row r="70" spans="1:92" ht="12.7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8"/>
      <c r="CM70" s="8"/>
      <c r="CN70" s="8"/>
    </row>
    <row r="71" spans="1:92" ht="12.7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8"/>
      <c r="CM71" s="8"/>
      <c r="CN71" s="8"/>
    </row>
    <row r="72" spans="1:92" ht="12.7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8"/>
      <c r="CM72" s="8"/>
      <c r="CN72" s="8"/>
    </row>
    <row r="73" spans="1:92" ht="12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8"/>
      <c r="CM73" s="8"/>
      <c r="CN73" s="8"/>
    </row>
    <row r="74" spans="1:92" ht="12.7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8"/>
      <c r="CM74" s="8"/>
      <c r="CN74" s="8"/>
    </row>
    <row r="75" spans="1:92" ht="12.7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8"/>
      <c r="CM75" s="8"/>
      <c r="CN75" s="8"/>
    </row>
    <row r="76" spans="1:92" ht="12.7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8"/>
      <c r="CM76" s="8"/>
      <c r="CN76" s="8"/>
    </row>
    <row r="77" spans="1:92" ht="12.7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8"/>
      <c r="CM77" s="8"/>
      <c r="CN77" s="8"/>
    </row>
    <row r="78" spans="1:92" ht="12.7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8"/>
      <c r="CM78" s="8"/>
      <c r="CN78" s="8"/>
    </row>
    <row r="79" spans="1:92" ht="12.7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8"/>
      <c r="CM79" s="8"/>
      <c r="CN79" s="8"/>
    </row>
    <row r="80" spans="1:92" ht="12.7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8"/>
      <c r="CM80" s="8"/>
      <c r="CN80" s="8"/>
    </row>
    <row r="81" spans="1:92" ht="12.7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8"/>
      <c r="CM81" s="8"/>
      <c r="CN81" s="8"/>
    </row>
    <row r="82" spans="1:92" ht="12.7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8"/>
      <c r="CM82" s="8"/>
      <c r="CN82" s="8"/>
    </row>
    <row r="83" spans="1:92" ht="12.7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8"/>
      <c r="CM83" s="8"/>
      <c r="CN83" s="8"/>
    </row>
    <row r="84" spans="1:92" ht="12.7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8"/>
      <c r="CM84" s="8"/>
      <c r="CN84" s="8"/>
    </row>
    <row r="85" spans="1:92" ht="12.7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8"/>
      <c r="CM85" s="8"/>
      <c r="CN85" s="8"/>
    </row>
    <row r="86" spans="1:92" ht="12.7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8"/>
      <c r="CM86" s="8"/>
      <c r="CN86" s="8"/>
    </row>
    <row r="87" spans="1:92" ht="12.7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8"/>
      <c r="CM87" s="8"/>
      <c r="CN87" s="8"/>
    </row>
    <row r="88" spans="1:92" ht="12.7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8"/>
      <c r="CM88" s="8"/>
      <c r="CN88" s="8"/>
    </row>
    <row r="89" spans="1:92" ht="12.7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8"/>
      <c r="CM89" s="8"/>
      <c r="CN89" s="8"/>
    </row>
    <row r="90" spans="1:92" ht="12.7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8"/>
      <c r="CM90" s="8"/>
      <c r="CN90" s="8"/>
    </row>
    <row r="91" spans="1:92" ht="12.7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8"/>
      <c r="CM91" s="8"/>
      <c r="CN91" s="8"/>
    </row>
    <row r="92" spans="1:92" ht="12.7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8"/>
      <c r="CM92" s="8"/>
      <c r="CN92" s="8"/>
    </row>
  </sheetData>
  <sheetProtection/>
  <mergeCells count="444">
    <mergeCell ref="A27:U27"/>
    <mergeCell ref="V27:Y27"/>
    <mergeCell ref="AL27:AV27"/>
    <mergeCell ref="AX27:BG27"/>
    <mergeCell ref="BH27:BL27"/>
    <mergeCell ref="BR27:BV27"/>
    <mergeCell ref="CB33:CK33"/>
    <mergeCell ref="AL33:AW33"/>
    <mergeCell ref="CL32:DS32"/>
    <mergeCell ref="CB32:CK32"/>
    <mergeCell ref="AX35:BG35"/>
    <mergeCell ref="BH34:BQ34"/>
    <mergeCell ref="CB34:CK34"/>
    <mergeCell ref="BR34:CA34"/>
    <mergeCell ref="A24:U24"/>
    <mergeCell ref="AX24:BG24"/>
    <mergeCell ref="CB24:CK24"/>
    <mergeCell ref="AX32:BG32"/>
    <mergeCell ref="BH35:BQ35"/>
    <mergeCell ref="BR30:CA30"/>
    <mergeCell ref="V34:AA34"/>
    <mergeCell ref="A26:U26"/>
    <mergeCell ref="V26:AA26"/>
    <mergeCell ref="AL25:AW25"/>
    <mergeCell ref="BL50:CN50"/>
    <mergeCell ref="CB40:CK40"/>
    <mergeCell ref="CB38:CK38"/>
    <mergeCell ref="CB41:CK41"/>
    <mergeCell ref="BR41:CA41"/>
    <mergeCell ref="CB39:CK39"/>
    <mergeCell ref="BR38:CA38"/>
    <mergeCell ref="BR40:CA40"/>
    <mergeCell ref="AL59:BG60"/>
    <mergeCell ref="A57:CK57"/>
    <mergeCell ref="BL53:CN53"/>
    <mergeCell ref="BL55:CN55"/>
    <mergeCell ref="BL51:CN51"/>
    <mergeCell ref="BL54:CN54"/>
    <mergeCell ref="A58:CK58"/>
    <mergeCell ref="BL52:CN52"/>
    <mergeCell ref="CE59:CL60"/>
    <mergeCell ref="CB22:CK22"/>
    <mergeCell ref="CB31:CK31"/>
    <mergeCell ref="CB28:CK28"/>
    <mergeCell ref="CB29:CK29"/>
    <mergeCell ref="CB30:CK30"/>
    <mergeCell ref="CB25:CK25"/>
    <mergeCell ref="CB23:CK23"/>
    <mergeCell ref="CB26:CK26"/>
    <mergeCell ref="CB27:CK27"/>
    <mergeCell ref="BR31:CA31"/>
    <mergeCell ref="BR28:CA28"/>
    <mergeCell ref="BR29:CA29"/>
    <mergeCell ref="BR26:CA26"/>
    <mergeCell ref="BH25:BQ25"/>
    <mergeCell ref="BR25:CA25"/>
    <mergeCell ref="CB19:CK19"/>
    <mergeCell ref="AX19:BG19"/>
    <mergeCell ref="BH19:BQ19"/>
    <mergeCell ref="BR19:CA19"/>
    <mergeCell ref="AB10:AK15"/>
    <mergeCell ref="BR11:CA15"/>
    <mergeCell ref="BH11:BQ15"/>
    <mergeCell ref="AX11:BG15"/>
    <mergeCell ref="AL10:AW15"/>
    <mergeCell ref="BR16:CA16"/>
    <mergeCell ref="BR20:CA20"/>
    <mergeCell ref="CB11:CK15"/>
    <mergeCell ref="AY1:CK4"/>
    <mergeCell ref="CB18:CK18"/>
    <mergeCell ref="AX18:BG18"/>
    <mergeCell ref="BH18:BQ18"/>
    <mergeCell ref="BR18:CA18"/>
    <mergeCell ref="CB17:CK17"/>
    <mergeCell ref="A8:CK8"/>
    <mergeCell ref="CB20:CK20"/>
    <mergeCell ref="AX64:BG64"/>
    <mergeCell ref="BH64:BQ64"/>
    <mergeCell ref="A61:CK61"/>
    <mergeCell ref="A63:U63"/>
    <mergeCell ref="V63:AA63"/>
    <mergeCell ref="AB63:AK63"/>
    <mergeCell ref="AL63:AW63"/>
    <mergeCell ref="AX63:CK63"/>
    <mergeCell ref="A65:U65"/>
    <mergeCell ref="V65:AA65"/>
    <mergeCell ref="AB65:AK65"/>
    <mergeCell ref="AL65:AW65"/>
    <mergeCell ref="BR64:CA64"/>
    <mergeCell ref="CB64:CK64"/>
    <mergeCell ref="A64:U64"/>
    <mergeCell ref="V64:AA64"/>
    <mergeCell ref="AB64:AK64"/>
    <mergeCell ref="AL64:AW64"/>
    <mergeCell ref="BR66:CA66"/>
    <mergeCell ref="CB66:CK66"/>
    <mergeCell ref="AX65:BG65"/>
    <mergeCell ref="BH65:BQ65"/>
    <mergeCell ref="BR65:CA65"/>
    <mergeCell ref="CB65:CK65"/>
    <mergeCell ref="AX66:BG66"/>
    <mergeCell ref="BH66:BQ66"/>
    <mergeCell ref="AX67:BG67"/>
    <mergeCell ref="BH67:BQ67"/>
    <mergeCell ref="A66:U66"/>
    <mergeCell ref="V66:AA66"/>
    <mergeCell ref="AB66:AK66"/>
    <mergeCell ref="AL66:AW66"/>
    <mergeCell ref="A68:U68"/>
    <mergeCell ref="V68:AA68"/>
    <mergeCell ref="AB68:AK68"/>
    <mergeCell ref="AL68:AW68"/>
    <mergeCell ref="BR67:CA67"/>
    <mergeCell ref="CB67:CK67"/>
    <mergeCell ref="A67:U67"/>
    <mergeCell ref="V67:AA67"/>
    <mergeCell ref="AB67:AK67"/>
    <mergeCell ref="AL67:AW67"/>
    <mergeCell ref="AX68:BG68"/>
    <mergeCell ref="BH68:BQ68"/>
    <mergeCell ref="BR68:CA68"/>
    <mergeCell ref="CB68:CK68"/>
    <mergeCell ref="AX69:BG69"/>
    <mergeCell ref="BH69:BQ69"/>
    <mergeCell ref="BR69:CA69"/>
    <mergeCell ref="CB69:CK69"/>
    <mergeCell ref="A69:U69"/>
    <mergeCell ref="V69:AA69"/>
    <mergeCell ref="AB69:AK69"/>
    <mergeCell ref="AL69:AW69"/>
    <mergeCell ref="A70:U70"/>
    <mergeCell ref="V70:AA70"/>
    <mergeCell ref="AB70:AK70"/>
    <mergeCell ref="AL70:AW70"/>
    <mergeCell ref="AX70:BG70"/>
    <mergeCell ref="BH70:BQ70"/>
    <mergeCell ref="BR70:CA70"/>
    <mergeCell ref="CB70:CK70"/>
    <mergeCell ref="AX71:BG71"/>
    <mergeCell ref="BH71:BQ71"/>
    <mergeCell ref="BR71:CA71"/>
    <mergeCell ref="CB71:CK71"/>
    <mergeCell ref="A71:U71"/>
    <mergeCell ref="V71:AA71"/>
    <mergeCell ref="AB71:AK71"/>
    <mergeCell ref="AL71:AW71"/>
    <mergeCell ref="A72:U72"/>
    <mergeCell ref="V72:AA72"/>
    <mergeCell ref="AB72:AK72"/>
    <mergeCell ref="AL72:AW72"/>
    <mergeCell ref="AX72:BG72"/>
    <mergeCell ref="BH72:BQ72"/>
    <mergeCell ref="BR72:CA72"/>
    <mergeCell ref="CB72:CK72"/>
    <mergeCell ref="AX73:BG73"/>
    <mergeCell ref="BH73:BQ73"/>
    <mergeCell ref="BR73:CA73"/>
    <mergeCell ref="CB73:CK73"/>
    <mergeCell ref="A73:U73"/>
    <mergeCell ref="V73:AA73"/>
    <mergeCell ref="AB73:AK73"/>
    <mergeCell ref="AL73:AW73"/>
    <mergeCell ref="A74:U74"/>
    <mergeCell ref="V74:AA74"/>
    <mergeCell ref="AB74:AK74"/>
    <mergeCell ref="AL74:AW74"/>
    <mergeCell ref="AX74:BG74"/>
    <mergeCell ref="BH74:BQ74"/>
    <mergeCell ref="BR74:CA74"/>
    <mergeCell ref="CB74:CK74"/>
    <mergeCell ref="AX75:BG75"/>
    <mergeCell ref="BH75:BQ75"/>
    <mergeCell ref="BR75:CA75"/>
    <mergeCell ref="CB75:CK75"/>
    <mergeCell ref="A75:U75"/>
    <mergeCell ref="V75:AA75"/>
    <mergeCell ref="AB75:AK75"/>
    <mergeCell ref="AL75:AW75"/>
    <mergeCell ref="A76:U76"/>
    <mergeCell ref="V76:AA76"/>
    <mergeCell ref="AB76:AK76"/>
    <mergeCell ref="AL76:AW76"/>
    <mergeCell ref="AX76:BG76"/>
    <mergeCell ref="BH76:BQ76"/>
    <mergeCell ref="BR76:CA76"/>
    <mergeCell ref="CB76:CK76"/>
    <mergeCell ref="AX77:BG77"/>
    <mergeCell ref="BH77:BQ77"/>
    <mergeCell ref="BR77:CA77"/>
    <mergeCell ref="CB77:CK77"/>
    <mergeCell ref="A77:U77"/>
    <mergeCell ref="V77:AA77"/>
    <mergeCell ref="AB77:AK77"/>
    <mergeCell ref="AL77:AW77"/>
    <mergeCell ref="A78:U78"/>
    <mergeCell ref="V78:AA78"/>
    <mergeCell ref="AB78:AK78"/>
    <mergeCell ref="AL78:AW78"/>
    <mergeCell ref="AX78:BG78"/>
    <mergeCell ref="BH78:BQ78"/>
    <mergeCell ref="BR78:CA78"/>
    <mergeCell ref="CB78:CK78"/>
    <mergeCell ref="AX79:BG79"/>
    <mergeCell ref="BH79:BQ79"/>
    <mergeCell ref="BR79:CA79"/>
    <mergeCell ref="CB79:CK79"/>
    <mergeCell ref="A79:U79"/>
    <mergeCell ref="V79:AA79"/>
    <mergeCell ref="AB79:AK79"/>
    <mergeCell ref="AL79:AW79"/>
    <mergeCell ref="A80:U80"/>
    <mergeCell ref="V80:AA80"/>
    <mergeCell ref="AB80:AK80"/>
    <mergeCell ref="AL80:AW80"/>
    <mergeCell ref="AX80:BG80"/>
    <mergeCell ref="BH80:BQ80"/>
    <mergeCell ref="BR80:CA80"/>
    <mergeCell ref="CB80:CK80"/>
    <mergeCell ref="AX81:BG81"/>
    <mergeCell ref="BH81:BQ81"/>
    <mergeCell ref="BR81:CA81"/>
    <mergeCell ref="CB81:CK81"/>
    <mergeCell ref="A81:U81"/>
    <mergeCell ref="V81:AA81"/>
    <mergeCell ref="AB81:AK81"/>
    <mergeCell ref="AL81:AW81"/>
    <mergeCell ref="A82:U82"/>
    <mergeCell ref="V82:AA82"/>
    <mergeCell ref="AB82:AK82"/>
    <mergeCell ref="AL82:AW82"/>
    <mergeCell ref="AX82:BG82"/>
    <mergeCell ref="BH82:BQ82"/>
    <mergeCell ref="BR82:CA82"/>
    <mergeCell ref="CB82:CK82"/>
    <mergeCell ref="AX83:BG83"/>
    <mergeCell ref="BH83:BQ83"/>
    <mergeCell ref="BR83:CA83"/>
    <mergeCell ref="CB83:CK83"/>
    <mergeCell ref="A83:U83"/>
    <mergeCell ref="V83:AA83"/>
    <mergeCell ref="AB83:AK83"/>
    <mergeCell ref="AL83:AW83"/>
    <mergeCell ref="A84:U84"/>
    <mergeCell ref="V84:AA84"/>
    <mergeCell ref="AB84:AK84"/>
    <mergeCell ref="AL84:AW84"/>
    <mergeCell ref="A86:U86"/>
    <mergeCell ref="V86:AA86"/>
    <mergeCell ref="AX84:BG84"/>
    <mergeCell ref="BH84:BQ84"/>
    <mergeCell ref="BR84:CA84"/>
    <mergeCell ref="CB84:CK84"/>
    <mergeCell ref="AX85:BG85"/>
    <mergeCell ref="BH85:BQ85"/>
    <mergeCell ref="A85:U85"/>
    <mergeCell ref="V85:AA85"/>
    <mergeCell ref="AB85:AK85"/>
    <mergeCell ref="AL85:AW85"/>
    <mergeCell ref="BR85:CA85"/>
    <mergeCell ref="CB85:CK85"/>
    <mergeCell ref="AB86:AK86"/>
    <mergeCell ref="AL86:AW86"/>
    <mergeCell ref="AX86:BG86"/>
    <mergeCell ref="BH86:BQ86"/>
    <mergeCell ref="BR88:CA88"/>
    <mergeCell ref="CB88:CK88"/>
    <mergeCell ref="BR87:CA87"/>
    <mergeCell ref="CB87:CK87"/>
    <mergeCell ref="BR86:CA86"/>
    <mergeCell ref="CB86:CK86"/>
    <mergeCell ref="A87:U87"/>
    <mergeCell ref="V87:AA87"/>
    <mergeCell ref="AB87:AK87"/>
    <mergeCell ref="AL87:AW87"/>
    <mergeCell ref="AX87:BG87"/>
    <mergeCell ref="BH87:BQ87"/>
    <mergeCell ref="A88:U88"/>
    <mergeCell ref="V88:AA88"/>
    <mergeCell ref="AB88:AK88"/>
    <mergeCell ref="AL88:AW88"/>
    <mergeCell ref="AX88:BG88"/>
    <mergeCell ref="BH88:BQ88"/>
    <mergeCell ref="A89:U89"/>
    <mergeCell ref="V89:AA89"/>
    <mergeCell ref="AB89:AK89"/>
    <mergeCell ref="AL89:AW89"/>
    <mergeCell ref="CB91:CK91"/>
    <mergeCell ref="A90:U90"/>
    <mergeCell ref="V90:AA90"/>
    <mergeCell ref="AB90:AK90"/>
    <mergeCell ref="AL90:AW90"/>
    <mergeCell ref="A92:U92"/>
    <mergeCell ref="V92:AA92"/>
    <mergeCell ref="AB92:AK92"/>
    <mergeCell ref="AL92:AW92"/>
    <mergeCell ref="A91:U91"/>
    <mergeCell ref="AX91:BG91"/>
    <mergeCell ref="AX92:BG92"/>
    <mergeCell ref="BH92:BQ92"/>
    <mergeCell ref="BR92:CA92"/>
    <mergeCell ref="CB92:CK92"/>
    <mergeCell ref="AX90:BG90"/>
    <mergeCell ref="CB90:CK90"/>
    <mergeCell ref="AX89:BG89"/>
    <mergeCell ref="BH89:BQ89"/>
    <mergeCell ref="BR89:CA89"/>
    <mergeCell ref="CB89:CK89"/>
    <mergeCell ref="A6:CK7"/>
    <mergeCell ref="V10:AA10"/>
    <mergeCell ref="AX10:CK10"/>
    <mergeCell ref="A11:U11"/>
    <mergeCell ref="V11:AA11"/>
    <mergeCell ref="A12:U12"/>
    <mergeCell ref="V12:AA12"/>
    <mergeCell ref="A10:U10"/>
    <mergeCell ref="V13:AA13"/>
    <mergeCell ref="A14:U14"/>
    <mergeCell ref="V14:AA14"/>
    <mergeCell ref="A15:U15"/>
    <mergeCell ref="V15:AA15"/>
    <mergeCell ref="BH16:BQ16"/>
    <mergeCell ref="A13:U13"/>
    <mergeCell ref="CB16:CK16"/>
    <mergeCell ref="A16:U16"/>
    <mergeCell ref="V16:AA16"/>
    <mergeCell ref="AB16:AK16"/>
    <mergeCell ref="AL16:AW16"/>
    <mergeCell ref="AX16:BG16"/>
    <mergeCell ref="AX17:BG17"/>
    <mergeCell ref="BH17:BQ17"/>
    <mergeCell ref="BR17:CA17"/>
    <mergeCell ref="A18:U18"/>
    <mergeCell ref="V18:AA18"/>
    <mergeCell ref="AB18:AK18"/>
    <mergeCell ref="AL18:AW18"/>
    <mergeCell ref="A17:U17"/>
    <mergeCell ref="V17:AA17"/>
    <mergeCell ref="AB17:AK17"/>
    <mergeCell ref="AL17:AW17"/>
    <mergeCell ref="A19:U19"/>
    <mergeCell ref="V19:AA19"/>
    <mergeCell ref="AB19:AK19"/>
    <mergeCell ref="AL19:AW19"/>
    <mergeCell ref="A20:U20"/>
    <mergeCell ref="V20:AA20"/>
    <mergeCell ref="AB20:AK20"/>
    <mergeCell ref="AL20:AW20"/>
    <mergeCell ref="AX20:BG20"/>
    <mergeCell ref="BH20:BQ20"/>
    <mergeCell ref="A21:U21"/>
    <mergeCell ref="V21:AA21"/>
    <mergeCell ref="AB21:AK21"/>
    <mergeCell ref="AL21:AW21"/>
    <mergeCell ref="AX21:BG21"/>
    <mergeCell ref="BH21:BQ21"/>
    <mergeCell ref="CB21:CK21"/>
    <mergeCell ref="BR22:CA22"/>
    <mergeCell ref="A23:U23"/>
    <mergeCell ref="AX23:BG23"/>
    <mergeCell ref="AX22:BG22"/>
    <mergeCell ref="BH22:BQ22"/>
    <mergeCell ref="V23:AA23"/>
    <mergeCell ref="AB23:AK23"/>
    <mergeCell ref="AL23:AW23"/>
    <mergeCell ref="A22:U22"/>
    <mergeCell ref="AB25:AK25"/>
    <mergeCell ref="AX29:BG29"/>
    <mergeCell ref="AL28:AW28"/>
    <mergeCell ref="AL30:AW30"/>
    <mergeCell ref="V25:AA25"/>
    <mergeCell ref="BR21:CA21"/>
    <mergeCell ref="V22:AA22"/>
    <mergeCell ref="AB22:AK22"/>
    <mergeCell ref="AL22:AW22"/>
    <mergeCell ref="BH26:BQ26"/>
    <mergeCell ref="A28:U28"/>
    <mergeCell ref="A34:U34"/>
    <mergeCell ref="AX30:BG30"/>
    <mergeCell ref="V30:AA30"/>
    <mergeCell ref="A29:U29"/>
    <mergeCell ref="A32:U32"/>
    <mergeCell ref="AL32:AW32"/>
    <mergeCell ref="V31:AA31"/>
    <mergeCell ref="AX31:BG31"/>
    <mergeCell ref="AB36:AK36"/>
    <mergeCell ref="AX34:BG34"/>
    <mergeCell ref="A36:U36"/>
    <mergeCell ref="V36:AA36"/>
    <mergeCell ref="A33:U33"/>
    <mergeCell ref="AX25:BG25"/>
    <mergeCell ref="AX26:BG26"/>
    <mergeCell ref="A25:U25"/>
    <mergeCell ref="AX28:BG28"/>
    <mergeCell ref="V28:AA28"/>
    <mergeCell ref="AL36:AW36"/>
    <mergeCell ref="AB38:AK38"/>
    <mergeCell ref="V35:AA35"/>
    <mergeCell ref="A35:U35"/>
    <mergeCell ref="BH38:BQ38"/>
    <mergeCell ref="AL29:AV29"/>
    <mergeCell ref="AL31:AW31"/>
    <mergeCell ref="A30:U30"/>
    <mergeCell ref="A31:U31"/>
    <mergeCell ref="BH31:BQ31"/>
    <mergeCell ref="A40:U40"/>
    <mergeCell ref="AL40:AW40"/>
    <mergeCell ref="BH23:BQ23"/>
    <mergeCell ref="BH33:BQ33"/>
    <mergeCell ref="AX33:BG33"/>
    <mergeCell ref="AL34:AW34"/>
    <mergeCell ref="AX38:BG38"/>
    <mergeCell ref="AB31:AK31"/>
    <mergeCell ref="BH36:BQ36"/>
    <mergeCell ref="A39:U39"/>
    <mergeCell ref="BR23:CA23"/>
    <mergeCell ref="V24:AA24"/>
    <mergeCell ref="AL24:AW24"/>
    <mergeCell ref="BR24:CA24"/>
    <mergeCell ref="AB34:AK34"/>
    <mergeCell ref="AB33:AK33"/>
    <mergeCell ref="V33:AA33"/>
    <mergeCell ref="AB26:AK26"/>
    <mergeCell ref="AL26:AW26"/>
    <mergeCell ref="BR33:CA33"/>
    <mergeCell ref="A41:U41"/>
    <mergeCell ref="V38:AA38"/>
    <mergeCell ref="A38:U38"/>
    <mergeCell ref="CB37:CK37"/>
    <mergeCell ref="AX37:BG37"/>
    <mergeCell ref="AL37:AW37"/>
    <mergeCell ref="A37:U37"/>
    <mergeCell ref="AL38:AW38"/>
    <mergeCell ref="AX41:BG41"/>
    <mergeCell ref="AX40:BG40"/>
    <mergeCell ref="AL41:AW41"/>
    <mergeCell ref="CB36:CK36"/>
    <mergeCell ref="AX36:BG36"/>
    <mergeCell ref="BR35:CA35"/>
    <mergeCell ref="AL35:AW35"/>
    <mergeCell ref="AB35:AK35"/>
    <mergeCell ref="CB35:CK35"/>
    <mergeCell ref="BR36:CA36"/>
    <mergeCell ref="AL39:AW39"/>
    <mergeCell ref="AX39:BG39"/>
  </mergeCells>
  <printOptions/>
  <pageMargins left="0.7874015748031497" right="0.1968503937007874" top="0" bottom="0" header="0" footer="0"/>
  <pageSetup horizontalDpi="600" verticalDpi="600" orientation="portrait" paperSize="9" r:id="rId1"/>
  <headerFooter alignWithMargins="0">
    <oddHeader>&amp;C&amp;Ь&amp;Ф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84"/>
  <sheetViews>
    <sheetView tabSelected="1" zoomScale="140" zoomScaleNormal="140" zoomScalePageLayoutView="0" workbookViewId="0" topLeftCell="A75">
      <selection activeCell="A73" sqref="A73:L73"/>
    </sheetView>
  </sheetViews>
  <sheetFormatPr defaultColWidth="1.37890625" defaultRowHeight="12.75"/>
  <cols>
    <col min="1" max="10" width="1.37890625" style="49" customWidth="1"/>
    <col min="11" max="11" width="4.125" style="49" customWidth="1"/>
    <col min="12" max="12" width="7.625" style="49" customWidth="1"/>
    <col min="13" max="13" width="0.37109375" style="49" customWidth="1"/>
    <col min="14" max="19" width="1.37890625" style="49" hidden="1" customWidth="1"/>
    <col min="20" max="22" width="1.37890625" style="1" customWidth="1"/>
    <col min="23" max="23" width="0.875" style="1" customWidth="1"/>
    <col min="24" max="25" width="1.37890625" style="1" hidden="1" customWidth="1"/>
    <col min="26" max="32" width="1.37890625" style="6" customWidth="1"/>
    <col min="33" max="33" width="6.75390625" style="6" customWidth="1"/>
    <col min="34" max="43" width="1.37890625" style="45" customWidth="1"/>
    <col min="44" max="44" width="0.6171875" style="1" hidden="1" customWidth="1"/>
    <col min="45" max="50" width="1.37890625" style="1" hidden="1" customWidth="1"/>
    <col min="51" max="51" width="2.125" style="1" hidden="1" customWidth="1"/>
    <col min="52" max="52" width="0.12890625" style="45" hidden="1" customWidth="1"/>
    <col min="53" max="58" width="1.37890625" style="45" hidden="1" customWidth="1"/>
    <col min="59" max="59" width="3.25390625" style="45" hidden="1" customWidth="1"/>
    <col min="60" max="60" width="0.6171875" style="1" hidden="1" customWidth="1"/>
    <col min="61" max="64" width="1.37890625" style="1" hidden="1" customWidth="1"/>
    <col min="65" max="65" width="2.00390625" style="1" hidden="1" customWidth="1"/>
    <col min="66" max="66" width="1.37890625" style="1" hidden="1" customWidth="1"/>
    <col min="67" max="67" width="1.75390625" style="1" hidden="1" customWidth="1"/>
    <col min="68" max="68" width="0.2421875" style="1" hidden="1" customWidth="1"/>
    <col min="69" max="71" width="1.37890625" style="1" hidden="1" customWidth="1"/>
    <col min="72" max="72" width="0.875" style="1" hidden="1" customWidth="1"/>
    <col min="73" max="73" width="1.12109375" style="1" hidden="1" customWidth="1"/>
    <col min="74" max="74" width="1.37890625" style="1" hidden="1" customWidth="1"/>
    <col min="75" max="75" width="0.875" style="1" hidden="1" customWidth="1"/>
    <col min="76" max="81" width="1.37890625" style="1" customWidth="1"/>
    <col min="82" max="83" width="2.375" style="1" customWidth="1"/>
    <col min="84" max="84" width="0.37109375" style="1" hidden="1" customWidth="1"/>
    <col min="85" max="88" width="1.37890625" style="1" hidden="1" customWidth="1"/>
    <col min="89" max="89" width="0.6171875" style="1" hidden="1" customWidth="1"/>
    <col min="90" max="90" width="1.37890625" style="1" hidden="1" customWidth="1"/>
    <col min="91" max="91" width="0.37109375" style="1" hidden="1" customWidth="1"/>
    <col min="92" max="94" width="1.37890625" style="29" customWidth="1"/>
    <col min="95" max="95" width="0.74609375" style="29" customWidth="1"/>
    <col min="96" max="96" width="1.37890625" style="29" hidden="1" customWidth="1"/>
    <col min="97" max="97" width="3.00390625" style="29" hidden="1" customWidth="1"/>
    <col min="98" max="98" width="1.75390625" style="29" customWidth="1"/>
    <col min="99" max="99" width="3.625" style="29" customWidth="1"/>
    <col min="100" max="100" width="2.375" style="1" customWidth="1"/>
    <col min="101" max="107" width="1.37890625" style="1" customWidth="1"/>
    <col min="108" max="108" width="1.12109375" style="1" customWidth="1"/>
    <col min="109" max="16384" width="1.37890625" style="1" customWidth="1"/>
  </cols>
  <sheetData>
    <row r="1" spans="1:99" s="12" customFormat="1" ht="14.25">
      <c r="A1" s="132" t="s">
        <v>13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</row>
    <row r="2" spans="1:99" s="13" customFormat="1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Z2" s="14"/>
      <c r="AA2" s="14"/>
      <c r="AB2" s="14"/>
      <c r="AC2" s="14"/>
      <c r="AD2" s="14"/>
      <c r="AE2" s="14"/>
      <c r="AF2" s="14"/>
      <c r="AG2" s="14"/>
      <c r="AH2" s="41"/>
      <c r="AI2" s="41"/>
      <c r="AJ2" s="41"/>
      <c r="AK2" s="41"/>
      <c r="AL2" s="41"/>
      <c r="AM2" s="41"/>
      <c r="AN2" s="41"/>
      <c r="AO2" s="41"/>
      <c r="AP2" s="41"/>
      <c r="AQ2" s="41"/>
      <c r="AZ2" s="41"/>
      <c r="BA2" s="41"/>
      <c r="BB2" s="41"/>
      <c r="BC2" s="41"/>
      <c r="BD2" s="41"/>
      <c r="BE2" s="41"/>
      <c r="BF2" s="41"/>
      <c r="BG2" s="41"/>
      <c r="CN2" s="28"/>
      <c r="CO2" s="28"/>
      <c r="CP2" s="28"/>
      <c r="CQ2" s="28"/>
      <c r="CR2" s="28"/>
      <c r="CS2" s="28"/>
      <c r="CT2" s="28"/>
      <c r="CU2" s="28"/>
    </row>
    <row r="3" spans="1:99" s="12" customFormat="1" ht="12.75">
      <c r="A3" s="233" t="s">
        <v>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 t="s">
        <v>63</v>
      </c>
      <c r="U3" s="233"/>
      <c r="V3" s="233"/>
      <c r="W3" s="233"/>
      <c r="X3" s="233"/>
      <c r="Y3" s="233"/>
      <c r="Z3" s="233" t="s">
        <v>14</v>
      </c>
      <c r="AA3" s="233"/>
      <c r="AB3" s="233"/>
      <c r="AC3" s="233"/>
      <c r="AD3" s="233"/>
      <c r="AE3" s="233"/>
      <c r="AF3" s="233"/>
      <c r="AG3" s="233"/>
      <c r="AH3" s="154" t="s">
        <v>90</v>
      </c>
      <c r="AI3" s="155"/>
      <c r="AJ3" s="155"/>
      <c r="AK3" s="155"/>
      <c r="AL3" s="155"/>
      <c r="AM3" s="155"/>
      <c r="AN3" s="155"/>
      <c r="AO3" s="155"/>
      <c r="AP3" s="155"/>
      <c r="AQ3" s="156"/>
      <c r="AR3" s="222" t="s">
        <v>18</v>
      </c>
      <c r="AS3" s="222"/>
      <c r="AT3" s="222"/>
      <c r="AU3" s="222"/>
      <c r="AV3" s="222"/>
      <c r="AW3" s="222"/>
      <c r="AX3" s="222"/>
      <c r="AY3" s="222"/>
      <c r="AZ3" s="154" t="s">
        <v>88</v>
      </c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6"/>
      <c r="CF3" s="295" t="s">
        <v>89</v>
      </c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7"/>
    </row>
    <row r="4" spans="1:99" s="12" customFormat="1" ht="12.75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9" t="s">
        <v>64</v>
      </c>
      <c r="U4" s="229"/>
      <c r="V4" s="229"/>
      <c r="W4" s="229"/>
      <c r="X4" s="229"/>
      <c r="Y4" s="229"/>
      <c r="Z4" s="228" t="s">
        <v>15</v>
      </c>
      <c r="AA4" s="228"/>
      <c r="AB4" s="228"/>
      <c r="AC4" s="228"/>
      <c r="AD4" s="228"/>
      <c r="AE4" s="228"/>
      <c r="AF4" s="228"/>
      <c r="AG4" s="228"/>
      <c r="AH4" s="234"/>
      <c r="AI4" s="235"/>
      <c r="AJ4" s="235"/>
      <c r="AK4" s="235"/>
      <c r="AL4" s="235"/>
      <c r="AM4" s="235"/>
      <c r="AN4" s="235"/>
      <c r="AO4" s="235"/>
      <c r="AP4" s="235"/>
      <c r="AQ4" s="236"/>
      <c r="AR4" s="229" t="s">
        <v>19</v>
      </c>
      <c r="AS4" s="229"/>
      <c r="AT4" s="229"/>
      <c r="AU4" s="229"/>
      <c r="AV4" s="229"/>
      <c r="AW4" s="229"/>
      <c r="AX4" s="229"/>
      <c r="AY4" s="229"/>
      <c r="AZ4" s="234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6"/>
      <c r="CF4" s="298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300"/>
    </row>
    <row r="5" spans="1:99" s="12" customFormat="1" ht="12.75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9"/>
      <c r="U5" s="229"/>
      <c r="V5" s="229"/>
      <c r="W5" s="229"/>
      <c r="X5" s="229"/>
      <c r="Y5" s="229"/>
      <c r="Z5" s="228" t="s">
        <v>16</v>
      </c>
      <c r="AA5" s="228"/>
      <c r="AB5" s="228"/>
      <c r="AC5" s="228"/>
      <c r="AD5" s="228"/>
      <c r="AE5" s="228"/>
      <c r="AF5" s="228"/>
      <c r="AG5" s="228"/>
      <c r="AH5" s="234"/>
      <c r="AI5" s="235"/>
      <c r="AJ5" s="235"/>
      <c r="AK5" s="235"/>
      <c r="AL5" s="235"/>
      <c r="AM5" s="235"/>
      <c r="AN5" s="235"/>
      <c r="AO5" s="235"/>
      <c r="AP5" s="235"/>
      <c r="AQ5" s="236"/>
      <c r="AR5" s="229" t="s">
        <v>20</v>
      </c>
      <c r="AS5" s="229"/>
      <c r="AT5" s="229"/>
      <c r="AU5" s="229"/>
      <c r="AV5" s="229"/>
      <c r="AW5" s="229"/>
      <c r="AX5" s="229"/>
      <c r="AY5" s="229"/>
      <c r="AZ5" s="234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6"/>
      <c r="CF5" s="298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300"/>
    </row>
    <row r="6" spans="1:99" s="12" customFormat="1" ht="12.7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9"/>
      <c r="U6" s="229"/>
      <c r="V6" s="229"/>
      <c r="W6" s="229"/>
      <c r="X6" s="229"/>
      <c r="Y6" s="229"/>
      <c r="Z6" s="228" t="s">
        <v>17</v>
      </c>
      <c r="AA6" s="228"/>
      <c r="AB6" s="228"/>
      <c r="AC6" s="228"/>
      <c r="AD6" s="228"/>
      <c r="AE6" s="228"/>
      <c r="AF6" s="228"/>
      <c r="AG6" s="228"/>
      <c r="AH6" s="234"/>
      <c r="AI6" s="235"/>
      <c r="AJ6" s="235"/>
      <c r="AK6" s="235"/>
      <c r="AL6" s="235"/>
      <c r="AM6" s="235"/>
      <c r="AN6" s="235"/>
      <c r="AO6" s="235"/>
      <c r="AP6" s="235"/>
      <c r="AQ6" s="236"/>
      <c r="AR6" s="229"/>
      <c r="AS6" s="229"/>
      <c r="AT6" s="229"/>
      <c r="AU6" s="229"/>
      <c r="AV6" s="229"/>
      <c r="AW6" s="229"/>
      <c r="AX6" s="229"/>
      <c r="AY6" s="229"/>
      <c r="AZ6" s="234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6"/>
      <c r="CF6" s="298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300"/>
    </row>
    <row r="7" spans="1:99" s="12" customFormat="1" ht="1.5" customHeight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9"/>
      <c r="U7" s="229"/>
      <c r="V7" s="229"/>
      <c r="W7" s="229"/>
      <c r="X7" s="229"/>
      <c r="Y7" s="229"/>
      <c r="Z7" s="230"/>
      <c r="AA7" s="230"/>
      <c r="AB7" s="230"/>
      <c r="AC7" s="230"/>
      <c r="AD7" s="230"/>
      <c r="AE7" s="230"/>
      <c r="AF7" s="230"/>
      <c r="AG7" s="230"/>
      <c r="AH7" s="234"/>
      <c r="AI7" s="235"/>
      <c r="AJ7" s="235"/>
      <c r="AK7" s="235"/>
      <c r="AL7" s="235"/>
      <c r="AM7" s="235"/>
      <c r="AN7" s="235"/>
      <c r="AO7" s="235"/>
      <c r="AP7" s="235"/>
      <c r="AQ7" s="236"/>
      <c r="AR7" s="229"/>
      <c r="AS7" s="229"/>
      <c r="AT7" s="229"/>
      <c r="AU7" s="229"/>
      <c r="AV7" s="229"/>
      <c r="AW7" s="229"/>
      <c r="AX7" s="229"/>
      <c r="AY7" s="229"/>
      <c r="AZ7" s="234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6"/>
      <c r="CF7" s="298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300"/>
    </row>
    <row r="8" spans="1:99" s="12" customFormat="1" ht="12.75" hidden="1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9"/>
      <c r="U8" s="229"/>
      <c r="V8" s="229"/>
      <c r="W8" s="229"/>
      <c r="X8" s="229"/>
      <c r="Y8" s="229"/>
      <c r="Z8" s="230"/>
      <c r="AA8" s="230"/>
      <c r="AB8" s="230"/>
      <c r="AC8" s="230"/>
      <c r="AD8" s="230"/>
      <c r="AE8" s="230"/>
      <c r="AF8" s="230"/>
      <c r="AG8" s="230"/>
      <c r="AH8" s="234"/>
      <c r="AI8" s="235"/>
      <c r="AJ8" s="235"/>
      <c r="AK8" s="235"/>
      <c r="AL8" s="235"/>
      <c r="AM8" s="235"/>
      <c r="AN8" s="235"/>
      <c r="AO8" s="235"/>
      <c r="AP8" s="235"/>
      <c r="AQ8" s="236"/>
      <c r="AR8" s="229"/>
      <c r="AS8" s="229"/>
      <c r="AT8" s="229"/>
      <c r="AU8" s="229"/>
      <c r="AV8" s="229"/>
      <c r="AW8" s="229"/>
      <c r="AX8" s="229"/>
      <c r="AY8" s="229"/>
      <c r="AZ8" s="234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6"/>
      <c r="CF8" s="298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300"/>
    </row>
    <row r="9" spans="1:99" s="12" customFormat="1" ht="6" customHeight="1" hidden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9"/>
      <c r="U9" s="229"/>
      <c r="V9" s="229"/>
      <c r="W9" s="229"/>
      <c r="X9" s="229"/>
      <c r="Y9" s="229"/>
      <c r="Z9" s="230"/>
      <c r="AA9" s="230"/>
      <c r="AB9" s="230"/>
      <c r="AC9" s="230"/>
      <c r="AD9" s="230"/>
      <c r="AE9" s="230"/>
      <c r="AF9" s="230"/>
      <c r="AG9" s="230"/>
      <c r="AH9" s="234"/>
      <c r="AI9" s="235"/>
      <c r="AJ9" s="235"/>
      <c r="AK9" s="235"/>
      <c r="AL9" s="235"/>
      <c r="AM9" s="235"/>
      <c r="AN9" s="235"/>
      <c r="AO9" s="235"/>
      <c r="AP9" s="235"/>
      <c r="AQ9" s="236"/>
      <c r="AR9" s="229"/>
      <c r="AS9" s="229"/>
      <c r="AT9" s="229"/>
      <c r="AU9" s="229"/>
      <c r="AV9" s="229"/>
      <c r="AW9" s="229"/>
      <c r="AX9" s="229"/>
      <c r="AY9" s="229"/>
      <c r="AZ9" s="234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6"/>
      <c r="CF9" s="298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300"/>
    </row>
    <row r="10" spans="1:99" s="12" customFormat="1" ht="12.75" customHeight="1" hidden="1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9"/>
      <c r="U10" s="229"/>
      <c r="V10" s="229"/>
      <c r="W10" s="229"/>
      <c r="X10" s="229"/>
      <c r="Y10" s="229"/>
      <c r="Z10" s="230"/>
      <c r="AA10" s="230"/>
      <c r="AB10" s="230"/>
      <c r="AC10" s="230"/>
      <c r="AD10" s="230"/>
      <c r="AE10" s="230"/>
      <c r="AF10" s="230"/>
      <c r="AG10" s="230"/>
      <c r="AH10" s="234"/>
      <c r="AI10" s="235"/>
      <c r="AJ10" s="235"/>
      <c r="AK10" s="235"/>
      <c r="AL10" s="235"/>
      <c r="AM10" s="235"/>
      <c r="AN10" s="235"/>
      <c r="AO10" s="235"/>
      <c r="AP10" s="235"/>
      <c r="AQ10" s="236"/>
      <c r="AR10" s="229"/>
      <c r="AS10" s="229"/>
      <c r="AT10" s="229"/>
      <c r="AU10" s="229"/>
      <c r="AV10" s="229"/>
      <c r="AW10" s="229"/>
      <c r="AX10" s="229"/>
      <c r="AY10" s="229"/>
      <c r="AZ10" s="234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6"/>
      <c r="CF10" s="298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300"/>
    </row>
    <row r="11" spans="1:99" s="12" customFormat="1" ht="12.75" customHeight="1" hidden="1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1"/>
      <c r="U11" s="241"/>
      <c r="V11" s="241"/>
      <c r="W11" s="241"/>
      <c r="X11" s="241"/>
      <c r="Y11" s="241"/>
      <c r="Z11" s="240"/>
      <c r="AA11" s="240"/>
      <c r="AB11" s="240"/>
      <c r="AC11" s="240"/>
      <c r="AD11" s="240"/>
      <c r="AE11" s="240"/>
      <c r="AF11" s="240"/>
      <c r="AG11" s="240"/>
      <c r="AH11" s="237"/>
      <c r="AI11" s="238"/>
      <c r="AJ11" s="238"/>
      <c r="AK11" s="238"/>
      <c r="AL11" s="238"/>
      <c r="AM11" s="238"/>
      <c r="AN11" s="238"/>
      <c r="AO11" s="238"/>
      <c r="AP11" s="238"/>
      <c r="AQ11" s="239"/>
      <c r="AR11" s="241"/>
      <c r="AS11" s="241"/>
      <c r="AT11" s="241"/>
      <c r="AU11" s="241"/>
      <c r="AV11" s="241"/>
      <c r="AW11" s="241"/>
      <c r="AX11" s="241"/>
      <c r="AY11" s="241"/>
      <c r="AZ11" s="237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9"/>
      <c r="CF11" s="301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3"/>
    </row>
    <row r="12" spans="1:99" s="12" customFormat="1" ht="13.5" thickBot="1">
      <c r="A12" s="242">
        <v>1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22">
        <v>2</v>
      </c>
      <c r="U12" s="222"/>
      <c r="V12" s="222"/>
      <c r="W12" s="222"/>
      <c r="X12" s="222"/>
      <c r="Y12" s="222"/>
      <c r="Z12" s="232">
        <v>3</v>
      </c>
      <c r="AA12" s="232"/>
      <c r="AB12" s="232"/>
      <c r="AC12" s="232"/>
      <c r="AD12" s="232"/>
      <c r="AE12" s="232"/>
      <c r="AF12" s="232"/>
      <c r="AG12" s="232"/>
      <c r="AH12" s="233">
        <v>4</v>
      </c>
      <c r="AI12" s="233"/>
      <c r="AJ12" s="233"/>
      <c r="AK12" s="233"/>
      <c r="AL12" s="233"/>
      <c r="AM12" s="233"/>
      <c r="AN12" s="233"/>
      <c r="AO12" s="233"/>
      <c r="AP12" s="233"/>
      <c r="AQ12" s="233"/>
      <c r="AR12" s="222">
        <v>5</v>
      </c>
      <c r="AS12" s="222"/>
      <c r="AT12" s="222"/>
      <c r="AU12" s="222"/>
      <c r="AV12" s="222"/>
      <c r="AW12" s="222"/>
      <c r="AX12" s="222"/>
      <c r="AY12" s="222"/>
      <c r="AZ12" s="223">
        <v>6</v>
      </c>
      <c r="BA12" s="223"/>
      <c r="BB12" s="223"/>
      <c r="BC12" s="223"/>
      <c r="BD12" s="223"/>
      <c r="BE12" s="223"/>
      <c r="BF12" s="223"/>
      <c r="BG12" s="223"/>
      <c r="BH12" s="222">
        <v>7</v>
      </c>
      <c r="BI12" s="222"/>
      <c r="BJ12" s="222"/>
      <c r="BK12" s="222"/>
      <c r="BL12" s="222"/>
      <c r="BM12" s="222"/>
      <c r="BN12" s="222"/>
      <c r="BO12" s="222"/>
      <c r="BP12" s="222">
        <v>8</v>
      </c>
      <c r="BQ12" s="222"/>
      <c r="BR12" s="222"/>
      <c r="BS12" s="222"/>
      <c r="BT12" s="222"/>
      <c r="BU12" s="222"/>
      <c r="BV12" s="222"/>
      <c r="BW12" s="222"/>
      <c r="BX12" s="222">
        <v>5</v>
      </c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3">
        <v>6</v>
      </c>
      <c r="CO12" s="223"/>
      <c r="CP12" s="223"/>
      <c r="CQ12" s="223"/>
      <c r="CR12" s="223"/>
      <c r="CS12" s="223"/>
      <c r="CT12" s="223"/>
      <c r="CU12" s="223"/>
    </row>
    <row r="13" spans="1:99" ht="15" customHeight="1" thickBot="1">
      <c r="A13" s="195" t="s">
        <v>68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88"/>
      <c r="T13" s="243"/>
      <c r="U13" s="244"/>
      <c r="V13" s="244"/>
      <c r="W13" s="244"/>
      <c r="X13" s="244"/>
      <c r="Y13" s="244"/>
      <c r="Z13" s="246"/>
      <c r="AA13" s="246"/>
      <c r="AB13" s="246"/>
      <c r="AC13" s="246"/>
      <c r="AD13" s="246"/>
      <c r="AE13" s="246"/>
      <c r="AF13" s="246"/>
      <c r="AG13" s="246"/>
      <c r="AH13" s="247">
        <v>34382109.37</v>
      </c>
      <c r="AI13" s="247"/>
      <c r="AJ13" s="247"/>
      <c r="AK13" s="247"/>
      <c r="AL13" s="247"/>
      <c r="AM13" s="247"/>
      <c r="AN13" s="247"/>
      <c r="AO13" s="247"/>
      <c r="AP13" s="247"/>
      <c r="AQ13" s="247"/>
      <c r="AR13" s="180" t="e">
        <f>AR14+AR17+AR33+AR42+AR43+AR51+AR52+AR57+AR58+AR59+AR60+#REF!+#REF!+AR61+AR62+AR63+AR64+AR67+AR68+AR69+AR70+#REF!+AR71</f>
        <v>#REF!</v>
      </c>
      <c r="AS13" s="181"/>
      <c r="AT13" s="181"/>
      <c r="AU13" s="181"/>
      <c r="AV13" s="181"/>
      <c r="AW13" s="181"/>
      <c r="AX13" s="181"/>
      <c r="AY13" s="181"/>
      <c r="AZ13" s="181"/>
      <c r="BA13" s="182"/>
      <c r="BB13" s="180" t="e">
        <f>BB14+BB17+BB33+BB42+BB43+BB51+BB52+BB57+BB58+BB59+BB60+#REF!+#REF!+BB61+BB62+BB63+BB64+BB67+BB68+BB69+BB70+#REF!+BB71</f>
        <v>#REF!</v>
      </c>
      <c r="BC13" s="181"/>
      <c r="BD13" s="181"/>
      <c r="BE13" s="181"/>
      <c r="BF13" s="181"/>
      <c r="BG13" s="181"/>
      <c r="BH13" s="181"/>
      <c r="BI13" s="181"/>
      <c r="BJ13" s="181"/>
      <c r="BK13" s="182"/>
      <c r="BL13" s="180" t="e">
        <f>BL14+BL17+BL33+BL42+BL43+BL51+BL52+BL57+BL58+BL59+BL60+#REF!+#REF!+BL61+BL62+BL63+BL64+BL67+BL68+BL69+BL70+#REF!+BL71</f>
        <v>#REF!</v>
      </c>
      <c r="BM13" s="181"/>
      <c r="BN13" s="181"/>
      <c r="BO13" s="181"/>
      <c r="BP13" s="181"/>
      <c r="BQ13" s="181"/>
      <c r="BR13" s="181"/>
      <c r="BS13" s="181"/>
      <c r="BT13" s="181"/>
      <c r="BU13" s="182"/>
      <c r="BV13" s="180">
        <v>21525538.49</v>
      </c>
      <c r="BW13" s="181"/>
      <c r="BX13" s="181"/>
      <c r="BY13" s="181"/>
      <c r="BZ13" s="181"/>
      <c r="CA13" s="181"/>
      <c r="CB13" s="181"/>
      <c r="CC13" s="181"/>
      <c r="CD13" s="181"/>
      <c r="CE13" s="182"/>
      <c r="CF13" s="167"/>
      <c r="CG13" s="221"/>
      <c r="CH13" s="221"/>
      <c r="CI13" s="221"/>
      <c r="CJ13" s="221"/>
      <c r="CK13" s="221"/>
      <c r="CL13" s="221"/>
      <c r="CM13" s="221"/>
      <c r="CN13" s="167">
        <f>BV13/AH13*100</f>
        <v>62.60680011908182</v>
      </c>
      <c r="CO13" s="167"/>
      <c r="CP13" s="167"/>
      <c r="CQ13" s="167"/>
      <c r="CR13" s="167"/>
      <c r="CS13" s="167"/>
      <c r="CT13" s="167"/>
      <c r="CU13" s="168"/>
    </row>
    <row r="14" spans="1:99" ht="18" customHeight="1" thickBot="1">
      <c r="A14" s="195" t="s">
        <v>65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88"/>
      <c r="T14" s="186" t="s">
        <v>22</v>
      </c>
      <c r="U14" s="187"/>
      <c r="V14" s="187"/>
      <c r="W14" s="187"/>
      <c r="X14" s="187"/>
      <c r="Y14" s="187"/>
      <c r="Z14" s="179" t="s">
        <v>137</v>
      </c>
      <c r="AA14" s="179"/>
      <c r="AB14" s="179"/>
      <c r="AC14" s="179"/>
      <c r="AD14" s="179"/>
      <c r="AE14" s="179"/>
      <c r="AF14" s="179"/>
      <c r="AG14" s="179"/>
      <c r="AH14" s="183">
        <f>AH15+AH16</f>
        <v>904676</v>
      </c>
      <c r="AI14" s="183"/>
      <c r="AJ14" s="183"/>
      <c r="AK14" s="183"/>
      <c r="AL14" s="183"/>
      <c r="AM14" s="183"/>
      <c r="AN14" s="183"/>
      <c r="AO14" s="183"/>
      <c r="AP14" s="183"/>
      <c r="AQ14" s="183"/>
      <c r="AR14" s="165"/>
      <c r="AS14" s="165"/>
      <c r="AT14" s="165"/>
      <c r="AU14" s="165"/>
      <c r="AV14" s="165"/>
      <c r="AW14" s="165"/>
      <c r="AX14" s="165"/>
      <c r="AY14" s="165"/>
      <c r="AZ14" s="183">
        <f>AZ15+AZ16</f>
        <v>390967.58</v>
      </c>
      <c r="BA14" s="183"/>
      <c r="BB14" s="183"/>
      <c r="BC14" s="183"/>
      <c r="BD14" s="183"/>
      <c r="BE14" s="183"/>
      <c r="BF14" s="183"/>
      <c r="BG14" s="183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83">
        <f>BX15+BX16</f>
        <v>606094.2</v>
      </c>
      <c r="BY14" s="183"/>
      <c r="BZ14" s="183"/>
      <c r="CA14" s="183"/>
      <c r="CB14" s="183"/>
      <c r="CC14" s="183"/>
      <c r="CD14" s="183"/>
      <c r="CE14" s="183"/>
      <c r="CF14" s="224"/>
      <c r="CG14" s="76"/>
      <c r="CH14" s="76"/>
      <c r="CI14" s="76"/>
      <c r="CJ14" s="76"/>
      <c r="CK14" s="76"/>
      <c r="CL14" s="76"/>
      <c r="CM14" s="77"/>
      <c r="CN14" s="225">
        <f>BX14/AH14*100</f>
        <v>66.99572001467928</v>
      </c>
      <c r="CO14" s="226"/>
      <c r="CP14" s="226"/>
      <c r="CQ14" s="226"/>
      <c r="CR14" s="226"/>
      <c r="CS14" s="226"/>
      <c r="CT14" s="226"/>
      <c r="CU14" s="227"/>
    </row>
    <row r="15" spans="1:99" ht="15" customHeight="1" thickBot="1">
      <c r="A15" s="195" t="s">
        <v>66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88"/>
      <c r="T15" s="186" t="s">
        <v>44</v>
      </c>
      <c r="U15" s="187"/>
      <c r="V15" s="187"/>
      <c r="W15" s="187"/>
      <c r="X15" s="187"/>
      <c r="Y15" s="187"/>
      <c r="Z15" s="179" t="s">
        <v>137</v>
      </c>
      <c r="AA15" s="179"/>
      <c r="AB15" s="179"/>
      <c r="AC15" s="179"/>
      <c r="AD15" s="179"/>
      <c r="AE15" s="179"/>
      <c r="AF15" s="179"/>
      <c r="AG15" s="179"/>
      <c r="AH15" s="194">
        <v>686986</v>
      </c>
      <c r="AI15" s="194"/>
      <c r="AJ15" s="194"/>
      <c r="AK15" s="194"/>
      <c r="AL15" s="194"/>
      <c r="AM15" s="194"/>
      <c r="AN15" s="194"/>
      <c r="AO15" s="194"/>
      <c r="AP15" s="194"/>
      <c r="AQ15" s="194"/>
      <c r="AR15" s="165"/>
      <c r="AS15" s="165"/>
      <c r="AT15" s="165"/>
      <c r="AU15" s="165"/>
      <c r="AV15" s="165"/>
      <c r="AW15" s="165"/>
      <c r="AX15" s="165"/>
      <c r="AY15" s="165"/>
      <c r="AZ15" s="194">
        <v>302927.58</v>
      </c>
      <c r="BA15" s="194"/>
      <c r="BB15" s="194"/>
      <c r="BC15" s="194"/>
      <c r="BD15" s="194"/>
      <c r="BE15" s="194"/>
      <c r="BF15" s="194"/>
      <c r="BG15" s="194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94">
        <v>473906.14</v>
      </c>
      <c r="BY15" s="165"/>
      <c r="BZ15" s="165"/>
      <c r="CA15" s="165"/>
      <c r="CB15" s="165"/>
      <c r="CC15" s="165"/>
      <c r="CD15" s="165"/>
      <c r="CE15" s="165"/>
      <c r="CF15" s="75"/>
      <c r="CG15" s="76"/>
      <c r="CH15" s="76"/>
      <c r="CI15" s="76"/>
      <c r="CJ15" s="76"/>
      <c r="CK15" s="76"/>
      <c r="CL15" s="76"/>
      <c r="CM15" s="77"/>
      <c r="CN15" s="167">
        <f>BX15/AH15*100</f>
        <v>68.98337666269764</v>
      </c>
      <c r="CO15" s="167"/>
      <c r="CP15" s="167"/>
      <c r="CQ15" s="167"/>
      <c r="CR15" s="167"/>
      <c r="CS15" s="167"/>
      <c r="CT15" s="167"/>
      <c r="CU15" s="168"/>
    </row>
    <row r="16" spans="1:99" ht="26.25" customHeight="1" thickBot="1">
      <c r="A16" s="195" t="s">
        <v>67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88"/>
      <c r="T16" s="186" t="s">
        <v>45</v>
      </c>
      <c r="U16" s="187"/>
      <c r="V16" s="187"/>
      <c r="W16" s="187"/>
      <c r="X16" s="187"/>
      <c r="Y16" s="187"/>
      <c r="Z16" s="179" t="s">
        <v>172</v>
      </c>
      <c r="AA16" s="179"/>
      <c r="AB16" s="179"/>
      <c r="AC16" s="179"/>
      <c r="AD16" s="179"/>
      <c r="AE16" s="179"/>
      <c r="AF16" s="179"/>
      <c r="AG16" s="179"/>
      <c r="AH16" s="194">
        <v>217690</v>
      </c>
      <c r="AI16" s="194"/>
      <c r="AJ16" s="194"/>
      <c r="AK16" s="194"/>
      <c r="AL16" s="194"/>
      <c r="AM16" s="194"/>
      <c r="AN16" s="194"/>
      <c r="AO16" s="194"/>
      <c r="AP16" s="194"/>
      <c r="AQ16" s="194"/>
      <c r="AR16" s="165"/>
      <c r="AS16" s="165"/>
      <c r="AT16" s="165"/>
      <c r="AU16" s="165"/>
      <c r="AV16" s="165"/>
      <c r="AW16" s="165"/>
      <c r="AX16" s="165"/>
      <c r="AY16" s="165"/>
      <c r="AZ16" s="194">
        <v>88040</v>
      </c>
      <c r="BA16" s="194"/>
      <c r="BB16" s="194"/>
      <c r="BC16" s="194"/>
      <c r="BD16" s="194"/>
      <c r="BE16" s="194"/>
      <c r="BF16" s="194"/>
      <c r="BG16" s="194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94">
        <v>132188.06</v>
      </c>
      <c r="BY16" s="165"/>
      <c r="BZ16" s="165"/>
      <c r="CA16" s="165"/>
      <c r="CB16" s="165"/>
      <c r="CC16" s="165"/>
      <c r="CD16" s="165"/>
      <c r="CE16" s="165"/>
      <c r="CF16" s="75"/>
      <c r="CG16" s="76"/>
      <c r="CH16" s="76"/>
      <c r="CI16" s="76"/>
      <c r="CJ16" s="76"/>
      <c r="CK16" s="76"/>
      <c r="CL16" s="76"/>
      <c r="CM16" s="77"/>
      <c r="CN16" s="167">
        <f aca="true" t="shared" si="0" ref="CN16:CN68">BX16/AH16*100</f>
        <v>60.72307409619183</v>
      </c>
      <c r="CO16" s="167"/>
      <c r="CP16" s="167"/>
      <c r="CQ16" s="167"/>
      <c r="CR16" s="167"/>
      <c r="CS16" s="167"/>
      <c r="CT16" s="167"/>
      <c r="CU16" s="168"/>
    </row>
    <row r="17" spans="1:99" ht="18.75" customHeight="1" thickBot="1">
      <c r="A17" s="195" t="s">
        <v>65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88"/>
      <c r="T17" s="87" t="s">
        <v>22</v>
      </c>
      <c r="U17" s="79"/>
      <c r="V17" s="79"/>
      <c r="W17" s="79"/>
      <c r="X17" s="79"/>
      <c r="Y17" s="80"/>
      <c r="Z17" s="179" t="s">
        <v>138</v>
      </c>
      <c r="AA17" s="179"/>
      <c r="AB17" s="179"/>
      <c r="AC17" s="179"/>
      <c r="AD17" s="179"/>
      <c r="AE17" s="179"/>
      <c r="AF17" s="179"/>
      <c r="AG17" s="179"/>
      <c r="AH17" s="129">
        <f>AH18+AH19</f>
        <v>442340</v>
      </c>
      <c r="AI17" s="130"/>
      <c r="AJ17" s="130"/>
      <c r="AK17" s="130"/>
      <c r="AL17" s="130"/>
      <c r="AM17" s="130"/>
      <c r="AN17" s="130"/>
      <c r="AO17" s="130"/>
      <c r="AP17" s="130"/>
      <c r="AQ17" s="131"/>
      <c r="AR17" s="75"/>
      <c r="AS17" s="76"/>
      <c r="AT17" s="76"/>
      <c r="AU17" s="76"/>
      <c r="AV17" s="76"/>
      <c r="AW17" s="76"/>
      <c r="AX17" s="76"/>
      <c r="AY17" s="77"/>
      <c r="AZ17" s="183">
        <f>AZ18+AZ19</f>
        <v>167867.44</v>
      </c>
      <c r="BA17" s="183"/>
      <c r="BB17" s="183"/>
      <c r="BC17" s="183"/>
      <c r="BD17" s="183"/>
      <c r="BE17" s="183"/>
      <c r="BF17" s="183"/>
      <c r="BG17" s="183"/>
      <c r="BH17" s="75"/>
      <c r="BI17" s="76"/>
      <c r="BJ17" s="76"/>
      <c r="BK17" s="76"/>
      <c r="BL17" s="76"/>
      <c r="BM17" s="76"/>
      <c r="BN17" s="76"/>
      <c r="BO17" s="77"/>
      <c r="BP17" s="75"/>
      <c r="BQ17" s="76"/>
      <c r="BR17" s="76"/>
      <c r="BS17" s="76"/>
      <c r="BT17" s="76"/>
      <c r="BU17" s="76"/>
      <c r="BV17" s="76"/>
      <c r="BW17" s="77"/>
      <c r="BX17" s="166">
        <f>BX18+BX19</f>
        <v>303423.71</v>
      </c>
      <c r="BY17" s="166"/>
      <c r="BZ17" s="166"/>
      <c r="CA17" s="166"/>
      <c r="CB17" s="166"/>
      <c r="CC17" s="166"/>
      <c r="CD17" s="166"/>
      <c r="CE17" s="166"/>
      <c r="CF17" s="75"/>
      <c r="CG17" s="76"/>
      <c r="CH17" s="76"/>
      <c r="CI17" s="76"/>
      <c r="CJ17" s="76"/>
      <c r="CK17" s="76"/>
      <c r="CL17" s="76"/>
      <c r="CM17" s="77"/>
      <c r="CN17" s="167">
        <f t="shared" si="0"/>
        <v>68.59513270335037</v>
      </c>
      <c r="CO17" s="167"/>
      <c r="CP17" s="167"/>
      <c r="CQ17" s="167"/>
      <c r="CR17" s="167"/>
      <c r="CS17" s="167"/>
      <c r="CT17" s="167"/>
      <c r="CU17" s="168"/>
    </row>
    <row r="18" spans="1:99" ht="15" customHeight="1" thickBot="1">
      <c r="A18" s="195" t="s">
        <v>66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88"/>
      <c r="T18" s="87" t="s">
        <v>44</v>
      </c>
      <c r="U18" s="79"/>
      <c r="V18" s="79"/>
      <c r="W18" s="79"/>
      <c r="X18" s="79"/>
      <c r="Y18" s="80"/>
      <c r="Z18" s="179" t="s">
        <v>138</v>
      </c>
      <c r="AA18" s="179"/>
      <c r="AB18" s="179"/>
      <c r="AC18" s="179"/>
      <c r="AD18" s="179"/>
      <c r="AE18" s="179"/>
      <c r="AF18" s="179"/>
      <c r="AG18" s="179"/>
      <c r="AH18" s="72">
        <v>335920</v>
      </c>
      <c r="AI18" s="73"/>
      <c r="AJ18" s="73"/>
      <c r="AK18" s="73"/>
      <c r="AL18" s="73"/>
      <c r="AM18" s="73"/>
      <c r="AN18" s="73"/>
      <c r="AO18" s="73"/>
      <c r="AP18" s="73"/>
      <c r="AQ18" s="74"/>
      <c r="AR18" s="75"/>
      <c r="AS18" s="76"/>
      <c r="AT18" s="76"/>
      <c r="AU18" s="76"/>
      <c r="AV18" s="76"/>
      <c r="AW18" s="76"/>
      <c r="AX18" s="76"/>
      <c r="AY18" s="77"/>
      <c r="AZ18" s="194">
        <v>114867.44</v>
      </c>
      <c r="BA18" s="194"/>
      <c r="BB18" s="194"/>
      <c r="BC18" s="194"/>
      <c r="BD18" s="194"/>
      <c r="BE18" s="194"/>
      <c r="BF18" s="194"/>
      <c r="BG18" s="194"/>
      <c r="BH18" s="75"/>
      <c r="BI18" s="76"/>
      <c r="BJ18" s="76"/>
      <c r="BK18" s="76"/>
      <c r="BL18" s="76"/>
      <c r="BM18" s="76"/>
      <c r="BN18" s="76"/>
      <c r="BO18" s="77"/>
      <c r="BP18" s="75"/>
      <c r="BQ18" s="76"/>
      <c r="BR18" s="76"/>
      <c r="BS18" s="76"/>
      <c r="BT18" s="76"/>
      <c r="BU18" s="76"/>
      <c r="BV18" s="76"/>
      <c r="BW18" s="77"/>
      <c r="BX18" s="194">
        <v>239398.85</v>
      </c>
      <c r="BY18" s="165"/>
      <c r="BZ18" s="165"/>
      <c r="CA18" s="165"/>
      <c r="CB18" s="165"/>
      <c r="CC18" s="165"/>
      <c r="CD18" s="165"/>
      <c r="CE18" s="165"/>
      <c r="CF18" s="75"/>
      <c r="CG18" s="76"/>
      <c r="CH18" s="76"/>
      <c r="CI18" s="76"/>
      <c r="CJ18" s="76"/>
      <c r="CK18" s="76"/>
      <c r="CL18" s="76"/>
      <c r="CM18" s="77"/>
      <c r="CN18" s="167">
        <f t="shared" si="0"/>
        <v>71.26662598237677</v>
      </c>
      <c r="CO18" s="167"/>
      <c r="CP18" s="167"/>
      <c r="CQ18" s="167"/>
      <c r="CR18" s="167"/>
      <c r="CS18" s="167"/>
      <c r="CT18" s="167"/>
      <c r="CU18" s="168"/>
    </row>
    <row r="19" spans="1:99" ht="25.5" customHeight="1" thickBot="1">
      <c r="A19" s="195" t="s">
        <v>67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88"/>
      <c r="T19" s="87" t="s">
        <v>45</v>
      </c>
      <c r="U19" s="79"/>
      <c r="V19" s="79"/>
      <c r="W19" s="79"/>
      <c r="X19" s="79"/>
      <c r="Y19" s="80"/>
      <c r="Z19" s="179" t="s">
        <v>173</v>
      </c>
      <c r="AA19" s="179"/>
      <c r="AB19" s="179"/>
      <c r="AC19" s="179"/>
      <c r="AD19" s="179"/>
      <c r="AE19" s="179"/>
      <c r="AF19" s="179"/>
      <c r="AG19" s="179"/>
      <c r="AH19" s="72">
        <v>106420</v>
      </c>
      <c r="AI19" s="73"/>
      <c r="AJ19" s="73"/>
      <c r="AK19" s="73"/>
      <c r="AL19" s="73"/>
      <c r="AM19" s="73"/>
      <c r="AN19" s="73"/>
      <c r="AO19" s="73"/>
      <c r="AP19" s="73"/>
      <c r="AQ19" s="74"/>
      <c r="AR19" s="75"/>
      <c r="AS19" s="76"/>
      <c r="AT19" s="76"/>
      <c r="AU19" s="76"/>
      <c r="AV19" s="76"/>
      <c r="AW19" s="76"/>
      <c r="AX19" s="76"/>
      <c r="AY19" s="77"/>
      <c r="AZ19" s="194">
        <v>53000</v>
      </c>
      <c r="BA19" s="194"/>
      <c r="BB19" s="194"/>
      <c r="BC19" s="194"/>
      <c r="BD19" s="194"/>
      <c r="BE19" s="194"/>
      <c r="BF19" s="194"/>
      <c r="BG19" s="194"/>
      <c r="BH19" s="75"/>
      <c r="BI19" s="76"/>
      <c r="BJ19" s="76"/>
      <c r="BK19" s="76"/>
      <c r="BL19" s="76"/>
      <c r="BM19" s="76"/>
      <c r="BN19" s="76"/>
      <c r="BO19" s="77"/>
      <c r="BP19" s="75"/>
      <c r="BQ19" s="76"/>
      <c r="BR19" s="76"/>
      <c r="BS19" s="76"/>
      <c r="BT19" s="76"/>
      <c r="BU19" s="76"/>
      <c r="BV19" s="76"/>
      <c r="BW19" s="77"/>
      <c r="BX19" s="194">
        <v>64024.86</v>
      </c>
      <c r="BY19" s="165"/>
      <c r="BZ19" s="165"/>
      <c r="CA19" s="165"/>
      <c r="CB19" s="165"/>
      <c r="CC19" s="165"/>
      <c r="CD19" s="165"/>
      <c r="CE19" s="165"/>
      <c r="CF19" s="75"/>
      <c r="CG19" s="76"/>
      <c r="CH19" s="76"/>
      <c r="CI19" s="76"/>
      <c r="CJ19" s="76"/>
      <c r="CK19" s="76"/>
      <c r="CL19" s="76"/>
      <c r="CM19" s="77"/>
      <c r="CN19" s="167">
        <f t="shared" si="0"/>
        <v>60.16243187370796</v>
      </c>
      <c r="CO19" s="167"/>
      <c r="CP19" s="167"/>
      <c r="CQ19" s="167"/>
      <c r="CR19" s="167"/>
      <c r="CS19" s="167"/>
      <c r="CT19" s="167"/>
      <c r="CU19" s="168"/>
    </row>
    <row r="20" spans="1:99" ht="17.25" customHeight="1" thickBot="1">
      <c r="A20" s="195" t="s">
        <v>65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88"/>
      <c r="T20" s="186" t="s">
        <v>22</v>
      </c>
      <c r="U20" s="187"/>
      <c r="V20" s="187"/>
      <c r="W20" s="187"/>
      <c r="X20" s="187"/>
      <c r="Y20" s="187"/>
      <c r="Z20" s="179" t="s">
        <v>139</v>
      </c>
      <c r="AA20" s="179"/>
      <c r="AB20" s="179"/>
      <c r="AC20" s="179"/>
      <c r="AD20" s="179"/>
      <c r="AE20" s="179"/>
      <c r="AF20" s="179"/>
      <c r="AG20" s="179"/>
      <c r="AH20" s="183">
        <f>AH21+AH22</f>
        <v>1688134.1400000001</v>
      </c>
      <c r="AI20" s="183"/>
      <c r="AJ20" s="183"/>
      <c r="AK20" s="183"/>
      <c r="AL20" s="183"/>
      <c r="AM20" s="183"/>
      <c r="AN20" s="183"/>
      <c r="AO20" s="183"/>
      <c r="AP20" s="183"/>
      <c r="AQ20" s="183"/>
      <c r="AR20" s="165"/>
      <c r="AS20" s="165"/>
      <c r="AT20" s="165"/>
      <c r="AU20" s="165"/>
      <c r="AV20" s="165"/>
      <c r="AW20" s="165"/>
      <c r="AX20" s="165"/>
      <c r="AY20" s="165"/>
      <c r="AZ20" s="183">
        <f>AZ21+AZ22</f>
        <v>1175089.78</v>
      </c>
      <c r="BA20" s="183"/>
      <c r="BB20" s="183"/>
      <c r="BC20" s="183"/>
      <c r="BD20" s="183"/>
      <c r="BE20" s="183"/>
      <c r="BF20" s="183"/>
      <c r="BG20" s="183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6">
        <f>BX21+BX22</f>
        <v>1190192.48</v>
      </c>
      <c r="BY20" s="166"/>
      <c r="BZ20" s="166"/>
      <c r="CA20" s="166"/>
      <c r="CB20" s="166"/>
      <c r="CC20" s="166"/>
      <c r="CD20" s="166"/>
      <c r="CE20" s="166"/>
      <c r="CF20" s="231"/>
      <c r="CG20" s="165"/>
      <c r="CH20" s="165"/>
      <c r="CI20" s="165"/>
      <c r="CJ20" s="165"/>
      <c r="CK20" s="165"/>
      <c r="CL20" s="165"/>
      <c r="CM20" s="165"/>
      <c r="CN20" s="167">
        <f t="shared" si="0"/>
        <v>70.50343049160773</v>
      </c>
      <c r="CO20" s="167"/>
      <c r="CP20" s="167"/>
      <c r="CQ20" s="167"/>
      <c r="CR20" s="167"/>
      <c r="CS20" s="167"/>
      <c r="CT20" s="167"/>
      <c r="CU20" s="168"/>
    </row>
    <row r="21" spans="1:99" ht="15" customHeight="1" thickBot="1">
      <c r="A21" s="195" t="s">
        <v>66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88"/>
      <c r="T21" s="186" t="s">
        <v>44</v>
      </c>
      <c r="U21" s="187"/>
      <c r="V21" s="187"/>
      <c r="W21" s="187"/>
      <c r="X21" s="187"/>
      <c r="Y21" s="187"/>
      <c r="Z21" s="179" t="s">
        <v>139</v>
      </c>
      <c r="AA21" s="179"/>
      <c r="AB21" s="179"/>
      <c r="AC21" s="179"/>
      <c r="AD21" s="179"/>
      <c r="AE21" s="179"/>
      <c r="AF21" s="179"/>
      <c r="AG21" s="179"/>
      <c r="AH21" s="194">
        <v>1296570</v>
      </c>
      <c r="AI21" s="194"/>
      <c r="AJ21" s="194"/>
      <c r="AK21" s="194"/>
      <c r="AL21" s="194"/>
      <c r="AM21" s="194"/>
      <c r="AN21" s="194"/>
      <c r="AO21" s="194"/>
      <c r="AP21" s="194"/>
      <c r="AQ21" s="194"/>
      <c r="AR21" s="165"/>
      <c r="AS21" s="165"/>
      <c r="AT21" s="165"/>
      <c r="AU21" s="165"/>
      <c r="AV21" s="165"/>
      <c r="AW21" s="165"/>
      <c r="AX21" s="165"/>
      <c r="AY21" s="165"/>
      <c r="AZ21" s="194">
        <v>803023.63</v>
      </c>
      <c r="BA21" s="194"/>
      <c r="BB21" s="194"/>
      <c r="BC21" s="194"/>
      <c r="BD21" s="194"/>
      <c r="BE21" s="194"/>
      <c r="BF21" s="194"/>
      <c r="BG21" s="194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94">
        <v>913262</v>
      </c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7">
        <f t="shared" si="0"/>
        <v>70.4367677796031</v>
      </c>
      <c r="CO21" s="167"/>
      <c r="CP21" s="167"/>
      <c r="CQ21" s="167"/>
      <c r="CR21" s="167"/>
      <c r="CS21" s="167"/>
      <c r="CT21" s="167"/>
      <c r="CU21" s="168"/>
    </row>
    <row r="22" spans="1:99" ht="22.5" customHeight="1" thickBot="1">
      <c r="A22" s="195" t="s">
        <v>67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88"/>
      <c r="T22" s="186" t="s">
        <v>45</v>
      </c>
      <c r="U22" s="187"/>
      <c r="V22" s="187"/>
      <c r="W22" s="187"/>
      <c r="X22" s="187"/>
      <c r="Y22" s="187"/>
      <c r="Z22" s="179" t="s">
        <v>174</v>
      </c>
      <c r="AA22" s="179"/>
      <c r="AB22" s="179"/>
      <c r="AC22" s="179"/>
      <c r="AD22" s="179"/>
      <c r="AE22" s="179"/>
      <c r="AF22" s="179"/>
      <c r="AG22" s="179"/>
      <c r="AH22" s="194">
        <v>391564.14</v>
      </c>
      <c r="AI22" s="194"/>
      <c r="AJ22" s="194"/>
      <c r="AK22" s="194"/>
      <c r="AL22" s="194"/>
      <c r="AM22" s="194"/>
      <c r="AN22" s="194"/>
      <c r="AO22" s="194"/>
      <c r="AP22" s="194"/>
      <c r="AQ22" s="194"/>
      <c r="AR22" s="165"/>
      <c r="AS22" s="165"/>
      <c r="AT22" s="165"/>
      <c r="AU22" s="165"/>
      <c r="AV22" s="165"/>
      <c r="AW22" s="165"/>
      <c r="AX22" s="165"/>
      <c r="AY22" s="165"/>
      <c r="AZ22" s="194">
        <v>372066.15</v>
      </c>
      <c r="BA22" s="194"/>
      <c r="BB22" s="194"/>
      <c r="BC22" s="194"/>
      <c r="BD22" s="194"/>
      <c r="BE22" s="194"/>
      <c r="BF22" s="194"/>
      <c r="BG22" s="194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94">
        <v>276930.48</v>
      </c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7">
        <f t="shared" si="0"/>
        <v>70.72416794857669</v>
      </c>
      <c r="CO22" s="167"/>
      <c r="CP22" s="167"/>
      <c r="CQ22" s="167"/>
      <c r="CR22" s="167"/>
      <c r="CS22" s="167"/>
      <c r="CT22" s="167"/>
      <c r="CU22" s="168"/>
    </row>
    <row r="23" spans="1:99" ht="15" customHeight="1" thickBot="1">
      <c r="A23" s="248" t="s">
        <v>70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50"/>
      <c r="T23" s="186" t="s">
        <v>46</v>
      </c>
      <c r="U23" s="187"/>
      <c r="V23" s="187"/>
      <c r="W23" s="187"/>
      <c r="X23" s="187"/>
      <c r="Y23" s="187"/>
      <c r="Z23" s="179" t="s">
        <v>140</v>
      </c>
      <c r="AA23" s="179"/>
      <c r="AB23" s="179"/>
      <c r="AC23" s="179"/>
      <c r="AD23" s="179"/>
      <c r="AE23" s="179"/>
      <c r="AF23" s="179"/>
      <c r="AG23" s="179"/>
      <c r="AH23" s="183">
        <f>AH24+AH25+AH26+AH27+AH28</f>
        <v>202400</v>
      </c>
      <c r="AI23" s="183"/>
      <c r="AJ23" s="183"/>
      <c r="AK23" s="183"/>
      <c r="AL23" s="183"/>
      <c r="AM23" s="183"/>
      <c r="AN23" s="183"/>
      <c r="AO23" s="183"/>
      <c r="AP23" s="183"/>
      <c r="AQ23" s="183"/>
      <c r="AR23" s="165"/>
      <c r="AS23" s="165"/>
      <c r="AT23" s="165"/>
      <c r="AU23" s="165"/>
      <c r="AV23" s="165"/>
      <c r="AW23" s="165"/>
      <c r="AX23" s="165"/>
      <c r="AY23" s="165"/>
      <c r="AZ23" s="183">
        <f>AZ24+AZ25+AZ26+AZ27+AZ28</f>
        <v>465905.52999999997</v>
      </c>
      <c r="BA23" s="183"/>
      <c r="BB23" s="183"/>
      <c r="BC23" s="183"/>
      <c r="BD23" s="183"/>
      <c r="BE23" s="183"/>
      <c r="BF23" s="183"/>
      <c r="BG23" s="183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83">
        <f>BX24+BX26+BX27+BX28</f>
        <v>135345.02000000002</v>
      </c>
      <c r="BY23" s="166"/>
      <c r="BZ23" s="166"/>
      <c r="CA23" s="166"/>
      <c r="CB23" s="166"/>
      <c r="CC23" s="166"/>
      <c r="CD23" s="166"/>
      <c r="CE23" s="166"/>
      <c r="CF23" s="165"/>
      <c r="CG23" s="165"/>
      <c r="CH23" s="165"/>
      <c r="CI23" s="165"/>
      <c r="CJ23" s="165"/>
      <c r="CK23" s="165"/>
      <c r="CL23" s="165"/>
      <c r="CM23" s="165"/>
      <c r="CN23" s="167">
        <f t="shared" si="0"/>
        <v>66.87006916996049</v>
      </c>
      <c r="CO23" s="167"/>
      <c r="CP23" s="167"/>
      <c r="CQ23" s="167"/>
      <c r="CR23" s="167"/>
      <c r="CS23" s="167"/>
      <c r="CT23" s="167"/>
      <c r="CU23" s="168"/>
    </row>
    <row r="24" spans="1:99" ht="15" customHeight="1" thickBot="1">
      <c r="A24" s="248" t="s">
        <v>71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50"/>
      <c r="T24" s="186" t="s">
        <v>47</v>
      </c>
      <c r="U24" s="187"/>
      <c r="V24" s="187"/>
      <c r="W24" s="187"/>
      <c r="X24" s="187"/>
      <c r="Y24" s="187"/>
      <c r="Z24" s="179" t="s">
        <v>140</v>
      </c>
      <c r="AA24" s="179"/>
      <c r="AB24" s="179"/>
      <c r="AC24" s="179"/>
      <c r="AD24" s="179"/>
      <c r="AE24" s="179"/>
      <c r="AF24" s="179"/>
      <c r="AG24" s="179"/>
      <c r="AH24" s="194">
        <v>53500</v>
      </c>
      <c r="AI24" s="194"/>
      <c r="AJ24" s="194"/>
      <c r="AK24" s="194"/>
      <c r="AL24" s="194"/>
      <c r="AM24" s="194"/>
      <c r="AN24" s="194"/>
      <c r="AO24" s="194"/>
      <c r="AP24" s="194"/>
      <c r="AQ24" s="194"/>
      <c r="AR24" s="165"/>
      <c r="AS24" s="165"/>
      <c r="AT24" s="165"/>
      <c r="AU24" s="165"/>
      <c r="AV24" s="165"/>
      <c r="AW24" s="165"/>
      <c r="AX24" s="165"/>
      <c r="AY24" s="165"/>
      <c r="AZ24" s="194">
        <v>20285.92</v>
      </c>
      <c r="BA24" s="194"/>
      <c r="BB24" s="194"/>
      <c r="BC24" s="194"/>
      <c r="BD24" s="194"/>
      <c r="BE24" s="194"/>
      <c r="BF24" s="194"/>
      <c r="BG24" s="194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94">
        <v>23919.71</v>
      </c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7">
        <f t="shared" si="0"/>
        <v>44.70973831775701</v>
      </c>
      <c r="CO24" s="167"/>
      <c r="CP24" s="167"/>
      <c r="CQ24" s="167"/>
      <c r="CR24" s="167"/>
      <c r="CS24" s="167"/>
      <c r="CT24" s="167"/>
      <c r="CU24" s="168"/>
    </row>
    <row r="25" spans="1:99" ht="18" customHeight="1" thickBot="1">
      <c r="A25" s="188" t="s">
        <v>72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90"/>
      <c r="T25" s="186" t="s">
        <v>48</v>
      </c>
      <c r="U25" s="187"/>
      <c r="V25" s="187"/>
      <c r="W25" s="187"/>
      <c r="X25" s="187"/>
      <c r="Y25" s="187"/>
      <c r="Z25" s="179" t="s">
        <v>140</v>
      </c>
      <c r="AA25" s="179"/>
      <c r="AB25" s="179"/>
      <c r="AC25" s="179"/>
      <c r="AD25" s="179"/>
      <c r="AE25" s="179"/>
      <c r="AF25" s="179"/>
      <c r="AG25" s="179"/>
      <c r="AH25" s="194">
        <v>0</v>
      </c>
      <c r="AI25" s="194"/>
      <c r="AJ25" s="194"/>
      <c r="AK25" s="194"/>
      <c r="AL25" s="194"/>
      <c r="AM25" s="194"/>
      <c r="AN25" s="194"/>
      <c r="AO25" s="194"/>
      <c r="AP25" s="194"/>
      <c r="AQ25" s="194"/>
      <c r="AR25" s="165"/>
      <c r="AS25" s="165"/>
      <c r="AT25" s="165"/>
      <c r="AU25" s="165"/>
      <c r="AV25" s="165"/>
      <c r="AW25" s="165"/>
      <c r="AX25" s="165"/>
      <c r="AY25" s="165"/>
      <c r="AZ25" s="194">
        <v>380.2</v>
      </c>
      <c r="BA25" s="194"/>
      <c r="BB25" s="194"/>
      <c r="BC25" s="194"/>
      <c r="BD25" s="194"/>
      <c r="BE25" s="194"/>
      <c r="BF25" s="194"/>
      <c r="BG25" s="194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94">
        <v>0</v>
      </c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7">
        <v>0</v>
      </c>
      <c r="CO25" s="167"/>
      <c r="CP25" s="167"/>
      <c r="CQ25" s="167"/>
      <c r="CR25" s="167"/>
      <c r="CS25" s="167"/>
      <c r="CT25" s="167"/>
      <c r="CU25" s="168"/>
    </row>
    <row r="26" spans="1:99" ht="17.25" customHeight="1" thickBot="1">
      <c r="A26" s="188" t="s">
        <v>73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90"/>
      <c r="T26" s="186" t="s">
        <v>49</v>
      </c>
      <c r="U26" s="187"/>
      <c r="V26" s="187"/>
      <c r="W26" s="187"/>
      <c r="X26" s="187"/>
      <c r="Y26" s="187"/>
      <c r="Z26" s="179" t="s">
        <v>140</v>
      </c>
      <c r="AA26" s="179"/>
      <c r="AB26" s="179"/>
      <c r="AC26" s="179"/>
      <c r="AD26" s="179"/>
      <c r="AE26" s="179"/>
      <c r="AF26" s="179"/>
      <c r="AG26" s="179"/>
      <c r="AH26" s="194">
        <v>57000</v>
      </c>
      <c r="AI26" s="194"/>
      <c r="AJ26" s="194"/>
      <c r="AK26" s="194"/>
      <c r="AL26" s="194"/>
      <c r="AM26" s="194"/>
      <c r="AN26" s="194"/>
      <c r="AO26" s="194"/>
      <c r="AP26" s="194"/>
      <c r="AQ26" s="194"/>
      <c r="AR26" s="165"/>
      <c r="AS26" s="165"/>
      <c r="AT26" s="165"/>
      <c r="AU26" s="165"/>
      <c r="AV26" s="165"/>
      <c r="AW26" s="165"/>
      <c r="AX26" s="165"/>
      <c r="AY26" s="165"/>
      <c r="AZ26" s="194">
        <v>27674.36</v>
      </c>
      <c r="BA26" s="194"/>
      <c r="BB26" s="194"/>
      <c r="BC26" s="194"/>
      <c r="BD26" s="194"/>
      <c r="BE26" s="194"/>
      <c r="BF26" s="194"/>
      <c r="BG26" s="194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94">
        <v>34034.57</v>
      </c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7">
        <f t="shared" si="0"/>
        <v>59.70977192982456</v>
      </c>
      <c r="CO26" s="167"/>
      <c r="CP26" s="167"/>
      <c r="CQ26" s="167"/>
      <c r="CR26" s="167"/>
      <c r="CS26" s="167"/>
      <c r="CT26" s="167"/>
      <c r="CU26" s="168"/>
    </row>
    <row r="27" spans="1:99" ht="23.25" customHeight="1" thickBot="1">
      <c r="A27" s="188" t="s">
        <v>74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90"/>
      <c r="T27" s="186" t="s">
        <v>50</v>
      </c>
      <c r="U27" s="187"/>
      <c r="V27" s="187"/>
      <c r="W27" s="187"/>
      <c r="X27" s="187"/>
      <c r="Y27" s="187"/>
      <c r="Z27" s="179" t="s">
        <v>140</v>
      </c>
      <c r="AA27" s="179"/>
      <c r="AB27" s="179"/>
      <c r="AC27" s="179"/>
      <c r="AD27" s="179"/>
      <c r="AE27" s="179"/>
      <c r="AF27" s="179"/>
      <c r="AG27" s="179"/>
      <c r="AH27" s="194">
        <v>3000</v>
      </c>
      <c r="AI27" s="194"/>
      <c r="AJ27" s="194"/>
      <c r="AK27" s="194"/>
      <c r="AL27" s="194"/>
      <c r="AM27" s="194"/>
      <c r="AN27" s="194"/>
      <c r="AO27" s="194"/>
      <c r="AP27" s="194"/>
      <c r="AQ27" s="194"/>
      <c r="AR27" s="165"/>
      <c r="AS27" s="165"/>
      <c r="AT27" s="165"/>
      <c r="AU27" s="165"/>
      <c r="AV27" s="165"/>
      <c r="AW27" s="165"/>
      <c r="AX27" s="165"/>
      <c r="AY27" s="165"/>
      <c r="AZ27" s="194">
        <v>85424.12</v>
      </c>
      <c r="BA27" s="194"/>
      <c r="BB27" s="194"/>
      <c r="BC27" s="194"/>
      <c r="BD27" s="194"/>
      <c r="BE27" s="194"/>
      <c r="BF27" s="194"/>
      <c r="BG27" s="194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94">
        <v>0</v>
      </c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7">
        <f t="shared" si="0"/>
        <v>0</v>
      </c>
      <c r="CO27" s="167"/>
      <c r="CP27" s="167"/>
      <c r="CQ27" s="167"/>
      <c r="CR27" s="167"/>
      <c r="CS27" s="167"/>
      <c r="CT27" s="167"/>
      <c r="CU27" s="168"/>
    </row>
    <row r="28" spans="1:99" ht="15" customHeight="1" thickBot="1">
      <c r="A28" s="169" t="s">
        <v>75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8"/>
      <c r="T28" s="186" t="s">
        <v>51</v>
      </c>
      <c r="U28" s="187"/>
      <c r="V28" s="187"/>
      <c r="W28" s="187"/>
      <c r="X28" s="187"/>
      <c r="Y28" s="187"/>
      <c r="Z28" s="179" t="s">
        <v>140</v>
      </c>
      <c r="AA28" s="179"/>
      <c r="AB28" s="179"/>
      <c r="AC28" s="179"/>
      <c r="AD28" s="179"/>
      <c r="AE28" s="179"/>
      <c r="AF28" s="179"/>
      <c r="AG28" s="179"/>
      <c r="AH28" s="194">
        <v>88900</v>
      </c>
      <c r="AI28" s="194"/>
      <c r="AJ28" s="194"/>
      <c r="AK28" s="194"/>
      <c r="AL28" s="194"/>
      <c r="AM28" s="194"/>
      <c r="AN28" s="194"/>
      <c r="AO28" s="194"/>
      <c r="AP28" s="194"/>
      <c r="AQ28" s="194"/>
      <c r="AR28" s="165"/>
      <c r="AS28" s="165"/>
      <c r="AT28" s="165"/>
      <c r="AU28" s="165"/>
      <c r="AV28" s="165"/>
      <c r="AW28" s="165"/>
      <c r="AX28" s="165"/>
      <c r="AY28" s="165"/>
      <c r="AZ28" s="194">
        <v>332140.93</v>
      </c>
      <c r="BA28" s="194"/>
      <c r="BB28" s="194"/>
      <c r="BC28" s="194"/>
      <c r="BD28" s="194"/>
      <c r="BE28" s="194"/>
      <c r="BF28" s="194"/>
      <c r="BG28" s="194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94">
        <v>77390.74</v>
      </c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7">
        <f t="shared" si="0"/>
        <v>87.05370078740158</v>
      </c>
      <c r="CO28" s="167"/>
      <c r="CP28" s="167"/>
      <c r="CQ28" s="167"/>
      <c r="CR28" s="167"/>
      <c r="CS28" s="167"/>
      <c r="CT28" s="167"/>
      <c r="CU28" s="168"/>
    </row>
    <row r="29" spans="1:99" s="27" customFormat="1" ht="15" customHeight="1" thickBot="1">
      <c r="A29" s="174" t="s">
        <v>79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69"/>
      <c r="T29" s="251" t="s">
        <v>52</v>
      </c>
      <c r="U29" s="252"/>
      <c r="V29" s="252"/>
      <c r="W29" s="252"/>
      <c r="X29" s="252"/>
      <c r="Y29" s="252"/>
      <c r="Z29" s="179" t="s">
        <v>141</v>
      </c>
      <c r="AA29" s="179"/>
      <c r="AB29" s="179"/>
      <c r="AC29" s="179"/>
      <c r="AD29" s="179"/>
      <c r="AE29" s="179"/>
      <c r="AF29" s="179"/>
      <c r="AG29" s="179"/>
      <c r="AH29" s="183">
        <v>79600</v>
      </c>
      <c r="AI29" s="183"/>
      <c r="AJ29" s="183"/>
      <c r="AK29" s="183"/>
      <c r="AL29" s="183"/>
      <c r="AM29" s="183"/>
      <c r="AN29" s="183"/>
      <c r="AO29" s="183"/>
      <c r="AP29" s="183"/>
      <c r="AQ29" s="183"/>
      <c r="AR29" s="166"/>
      <c r="AS29" s="166"/>
      <c r="AT29" s="166"/>
      <c r="AU29" s="166"/>
      <c r="AV29" s="166"/>
      <c r="AW29" s="166"/>
      <c r="AX29" s="166"/>
      <c r="AY29" s="166"/>
      <c r="AZ29" s="183">
        <v>80429.47</v>
      </c>
      <c r="BA29" s="183"/>
      <c r="BB29" s="183"/>
      <c r="BC29" s="183"/>
      <c r="BD29" s="183"/>
      <c r="BE29" s="183"/>
      <c r="BF29" s="183"/>
      <c r="BG29" s="183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83">
        <v>22983.3</v>
      </c>
      <c r="BY29" s="166"/>
      <c r="BZ29" s="166"/>
      <c r="CA29" s="166"/>
      <c r="CB29" s="166"/>
      <c r="CC29" s="166"/>
      <c r="CD29" s="166"/>
      <c r="CE29" s="166"/>
      <c r="CF29" s="81"/>
      <c r="CG29" s="82"/>
      <c r="CH29" s="82"/>
      <c r="CI29" s="82"/>
      <c r="CJ29" s="82"/>
      <c r="CK29" s="82"/>
      <c r="CL29" s="82"/>
      <c r="CM29" s="83"/>
      <c r="CN29" s="167">
        <f t="shared" si="0"/>
        <v>28.873492462311557</v>
      </c>
      <c r="CO29" s="167"/>
      <c r="CP29" s="167"/>
      <c r="CQ29" s="167"/>
      <c r="CR29" s="167"/>
      <c r="CS29" s="167"/>
      <c r="CT29" s="167"/>
      <c r="CU29" s="168"/>
    </row>
    <row r="30" spans="1:99" s="27" customFormat="1" ht="24.75" customHeight="1" thickBot="1">
      <c r="A30" s="169" t="s">
        <v>76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8"/>
      <c r="T30" s="251" t="s">
        <v>53</v>
      </c>
      <c r="U30" s="252"/>
      <c r="V30" s="252"/>
      <c r="W30" s="252"/>
      <c r="X30" s="252"/>
      <c r="Y30" s="252"/>
      <c r="Z30" s="179" t="s">
        <v>140</v>
      </c>
      <c r="AA30" s="179"/>
      <c r="AB30" s="179"/>
      <c r="AC30" s="179"/>
      <c r="AD30" s="179"/>
      <c r="AE30" s="179"/>
      <c r="AF30" s="179"/>
      <c r="AG30" s="179"/>
      <c r="AH30" s="183">
        <f>AH31+AH32</f>
        <v>45000</v>
      </c>
      <c r="AI30" s="183"/>
      <c r="AJ30" s="183"/>
      <c r="AK30" s="183"/>
      <c r="AL30" s="183"/>
      <c r="AM30" s="183"/>
      <c r="AN30" s="183"/>
      <c r="AO30" s="183"/>
      <c r="AP30" s="183"/>
      <c r="AQ30" s="183"/>
      <c r="AR30" s="166"/>
      <c r="AS30" s="166"/>
      <c r="AT30" s="166"/>
      <c r="AU30" s="166"/>
      <c r="AV30" s="166"/>
      <c r="AW30" s="166"/>
      <c r="AX30" s="166"/>
      <c r="AY30" s="166"/>
      <c r="AZ30" s="183">
        <f>AZ31+AZ32</f>
        <v>620368.62</v>
      </c>
      <c r="BA30" s="183"/>
      <c r="BB30" s="183"/>
      <c r="BC30" s="183"/>
      <c r="BD30" s="183"/>
      <c r="BE30" s="183"/>
      <c r="BF30" s="183"/>
      <c r="BG30" s="183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>
        <f>BX31+BX32</f>
        <v>25296.57</v>
      </c>
      <c r="BY30" s="166"/>
      <c r="BZ30" s="166"/>
      <c r="CA30" s="166"/>
      <c r="CB30" s="166"/>
      <c r="CC30" s="166"/>
      <c r="CD30" s="166"/>
      <c r="CE30" s="166"/>
      <c r="CF30" s="81"/>
      <c r="CG30" s="82"/>
      <c r="CH30" s="82"/>
      <c r="CI30" s="82"/>
      <c r="CJ30" s="82"/>
      <c r="CK30" s="82"/>
      <c r="CL30" s="82"/>
      <c r="CM30" s="83"/>
      <c r="CN30" s="167">
        <f t="shared" si="0"/>
        <v>56.214600000000004</v>
      </c>
      <c r="CO30" s="167"/>
      <c r="CP30" s="167"/>
      <c r="CQ30" s="167"/>
      <c r="CR30" s="167"/>
      <c r="CS30" s="167"/>
      <c r="CT30" s="167"/>
      <c r="CU30" s="168"/>
    </row>
    <row r="31" spans="1:99" ht="23.25" customHeight="1" thickBot="1">
      <c r="A31" s="188" t="s">
        <v>77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90"/>
      <c r="T31" s="186" t="s">
        <v>54</v>
      </c>
      <c r="U31" s="187"/>
      <c r="V31" s="187"/>
      <c r="W31" s="187"/>
      <c r="X31" s="187"/>
      <c r="Y31" s="187"/>
      <c r="Z31" s="179" t="s">
        <v>140</v>
      </c>
      <c r="AA31" s="179"/>
      <c r="AB31" s="179"/>
      <c r="AC31" s="179"/>
      <c r="AD31" s="179"/>
      <c r="AE31" s="179"/>
      <c r="AF31" s="179"/>
      <c r="AG31" s="179"/>
      <c r="AH31" s="194">
        <v>15000</v>
      </c>
      <c r="AI31" s="194"/>
      <c r="AJ31" s="194"/>
      <c r="AK31" s="194"/>
      <c r="AL31" s="194"/>
      <c r="AM31" s="194"/>
      <c r="AN31" s="194"/>
      <c r="AO31" s="194"/>
      <c r="AP31" s="194"/>
      <c r="AQ31" s="194"/>
      <c r="AR31" s="165"/>
      <c r="AS31" s="165"/>
      <c r="AT31" s="165"/>
      <c r="AU31" s="165"/>
      <c r="AV31" s="165"/>
      <c r="AW31" s="165"/>
      <c r="AX31" s="165"/>
      <c r="AY31" s="165"/>
      <c r="AZ31" s="194">
        <v>488616.5</v>
      </c>
      <c r="BA31" s="194"/>
      <c r="BB31" s="194"/>
      <c r="BC31" s="194"/>
      <c r="BD31" s="194"/>
      <c r="BE31" s="194"/>
      <c r="BF31" s="194"/>
      <c r="BG31" s="194"/>
      <c r="BH31" s="194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94">
        <v>14950</v>
      </c>
      <c r="BY31" s="165"/>
      <c r="BZ31" s="165"/>
      <c r="CA31" s="165"/>
      <c r="CB31" s="165"/>
      <c r="CC31" s="165"/>
      <c r="CD31" s="165"/>
      <c r="CE31" s="165"/>
      <c r="CF31" s="75"/>
      <c r="CG31" s="76"/>
      <c r="CH31" s="76"/>
      <c r="CI31" s="76"/>
      <c r="CJ31" s="76"/>
      <c r="CK31" s="76"/>
      <c r="CL31" s="76"/>
      <c r="CM31" s="77"/>
      <c r="CN31" s="167">
        <f t="shared" si="0"/>
        <v>99.66666666666667</v>
      </c>
      <c r="CO31" s="167"/>
      <c r="CP31" s="167"/>
      <c r="CQ31" s="167"/>
      <c r="CR31" s="167"/>
      <c r="CS31" s="167"/>
      <c r="CT31" s="167"/>
      <c r="CU31" s="168"/>
    </row>
    <row r="32" spans="1:99" ht="24" customHeight="1" thickBot="1">
      <c r="A32" s="188" t="s">
        <v>78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90"/>
      <c r="T32" s="186" t="s">
        <v>55</v>
      </c>
      <c r="U32" s="187"/>
      <c r="V32" s="187"/>
      <c r="W32" s="187"/>
      <c r="X32" s="187"/>
      <c r="Y32" s="187"/>
      <c r="Z32" s="179" t="s">
        <v>140</v>
      </c>
      <c r="AA32" s="179"/>
      <c r="AB32" s="179"/>
      <c r="AC32" s="179"/>
      <c r="AD32" s="179"/>
      <c r="AE32" s="179"/>
      <c r="AF32" s="179"/>
      <c r="AG32" s="179"/>
      <c r="AH32" s="194">
        <v>30000</v>
      </c>
      <c r="AI32" s="194"/>
      <c r="AJ32" s="194"/>
      <c r="AK32" s="194"/>
      <c r="AL32" s="194"/>
      <c r="AM32" s="194"/>
      <c r="AN32" s="194"/>
      <c r="AO32" s="194"/>
      <c r="AP32" s="194"/>
      <c r="AQ32" s="194"/>
      <c r="AR32" s="165"/>
      <c r="AS32" s="165"/>
      <c r="AT32" s="165"/>
      <c r="AU32" s="165"/>
      <c r="AV32" s="165"/>
      <c r="AW32" s="165"/>
      <c r="AX32" s="165"/>
      <c r="AY32" s="165"/>
      <c r="AZ32" s="194">
        <v>131752.12</v>
      </c>
      <c r="BA32" s="194"/>
      <c r="BB32" s="194"/>
      <c r="BC32" s="194"/>
      <c r="BD32" s="194"/>
      <c r="BE32" s="194"/>
      <c r="BF32" s="194"/>
      <c r="BG32" s="194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94">
        <v>10346.57</v>
      </c>
      <c r="BY32" s="165"/>
      <c r="BZ32" s="165"/>
      <c r="CA32" s="165"/>
      <c r="CB32" s="165"/>
      <c r="CC32" s="165"/>
      <c r="CD32" s="165"/>
      <c r="CE32" s="165"/>
      <c r="CF32" s="75"/>
      <c r="CG32" s="76"/>
      <c r="CH32" s="76"/>
      <c r="CI32" s="76"/>
      <c r="CJ32" s="76"/>
      <c r="CK32" s="76"/>
      <c r="CL32" s="76"/>
      <c r="CM32" s="77"/>
      <c r="CN32" s="167">
        <f t="shared" si="0"/>
        <v>34.488566666666664</v>
      </c>
      <c r="CO32" s="167"/>
      <c r="CP32" s="167"/>
      <c r="CQ32" s="167"/>
      <c r="CR32" s="167"/>
      <c r="CS32" s="167"/>
      <c r="CT32" s="167"/>
      <c r="CU32" s="168"/>
    </row>
    <row r="33" spans="1:99" ht="15" customHeight="1" thickBot="1">
      <c r="A33" s="195" t="s">
        <v>56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88"/>
      <c r="T33" s="186"/>
      <c r="U33" s="187"/>
      <c r="V33" s="187"/>
      <c r="W33" s="187"/>
      <c r="X33" s="187"/>
      <c r="Y33" s="187"/>
      <c r="Z33" s="179" t="s">
        <v>175</v>
      </c>
      <c r="AA33" s="179"/>
      <c r="AB33" s="179"/>
      <c r="AC33" s="179"/>
      <c r="AD33" s="179"/>
      <c r="AE33" s="179"/>
      <c r="AF33" s="179"/>
      <c r="AG33" s="179"/>
      <c r="AH33" s="183">
        <f>AH20+AH23+AH29+AH30</f>
        <v>2015134.1400000001</v>
      </c>
      <c r="AI33" s="183"/>
      <c r="AJ33" s="183"/>
      <c r="AK33" s="183"/>
      <c r="AL33" s="183"/>
      <c r="AM33" s="183"/>
      <c r="AN33" s="183"/>
      <c r="AO33" s="183"/>
      <c r="AP33" s="183"/>
      <c r="AQ33" s="183"/>
      <c r="AR33" s="165"/>
      <c r="AS33" s="165"/>
      <c r="AT33" s="165"/>
      <c r="AU33" s="165"/>
      <c r="AV33" s="165"/>
      <c r="AW33" s="165"/>
      <c r="AX33" s="165"/>
      <c r="AY33" s="165"/>
      <c r="AZ33" s="183">
        <f>AZ20+AZ23+AZ29+AZ30</f>
        <v>2341793.4</v>
      </c>
      <c r="BA33" s="183"/>
      <c r="BB33" s="183"/>
      <c r="BC33" s="183"/>
      <c r="BD33" s="183"/>
      <c r="BE33" s="183"/>
      <c r="BF33" s="183"/>
      <c r="BG33" s="183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220">
        <f>BX20+BX23+BX29+BX30</f>
        <v>1373817.37</v>
      </c>
      <c r="BY33" s="220"/>
      <c r="BZ33" s="220"/>
      <c r="CA33" s="220"/>
      <c r="CB33" s="220"/>
      <c r="CC33" s="220"/>
      <c r="CD33" s="220"/>
      <c r="CE33" s="220"/>
      <c r="CF33" s="75"/>
      <c r="CG33" s="76"/>
      <c r="CH33" s="76"/>
      <c r="CI33" s="76"/>
      <c r="CJ33" s="76"/>
      <c r="CK33" s="76"/>
      <c r="CL33" s="76"/>
      <c r="CM33" s="77"/>
      <c r="CN33" s="167">
        <f t="shared" si="0"/>
        <v>68.1749836266483</v>
      </c>
      <c r="CO33" s="167"/>
      <c r="CP33" s="167"/>
      <c r="CQ33" s="167"/>
      <c r="CR33" s="167"/>
      <c r="CS33" s="167"/>
      <c r="CT33" s="167"/>
      <c r="CU33" s="168"/>
    </row>
    <row r="34" spans="1:99" ht="15" customHeight="1" thickBot="1">
      <c r="A34" s="188" t="s">
        <v>60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90"/>
      <c r="T34" s="87" t="s">
        <v>22</v>
      </c>
      <c r="U34" s="79"/>
      <c r="V34" s="79"/>
      <c r="W34" s="79"/>
      <c r="X34" s="79"/>
      <c r="Y34" s="80"/>
      <c r="Z34" s="179" t="s">
        <v>142</v>
      </c>
      <c r="AA34" s="179"/>
      <c r="AB34" s="179"/>
      <c r="AC34" s="179"/>
      <c r="AD34" s="179"/>
      <c r="AE34" s="179"/>
      <c r="AF34" s="179"/>
      <c r="AG34" s="179"/>
      <c r="AH34" s="129">
        <f>AH35+AH36</f>
        <v>192500</v>
      </c>
      <c r="AI34" s="130"/>
      <c r="AJ34" s="130"/>
      <c r="AK34" s="130"/>
      <c r="AL34" s="130"/>
      <c r="AM34" s="130"/>
      <c r="AN34" s="130"/>
      <c r="AO34" s="130"/>
      <c r="AP34" s="130"/>
      <c r="AQ34" s="131"/>
      <c r="AR34" s="75"/>
      <c r="AS34" s="76"/>
      <c r="AT34" s="76"/>
      <c r="AU34" s="76"/>
      <c r="AV34" s="76"/>
      <c r="AW34" s="76"/>
      <c r="AX34" s="76"/>
      <c r="AY34" s="77"/>
      <c r="AZ34" s="129">
        <f>AZ35+AZ36</f>
        <v>71788.46</v>
      </c>
      <c r="BA34" s="130"/>
      <c r="BB34" s="130"/>
      <c r="BC34" s="130"/>
      <c r="BD34" s="130"/>
      <c r="BE34" s="130"/>
      <c r="BF34" s="130"/>
      <c r="BG34" s="131"/>
      <c r="BH34" s="75"/>
      <c r="BI34" s="76"/>
      <c r="BJ34" s="76"/>
      <c r="BK34" s="76"/>
      <c r="BL34" s="76"/>
      <c r="BM34" s="76"/>
      <c r="BN34" s="76"/>
      <c r="BO34" s="77"/>
      <c r="BP34" s="75"/>
      <c r="BQ34" s="76"/>
      <c r="BR34" s="76"/>
      <c r="BS34" s="76"/>
      <c r="BT34" s="76"/>
      <c r="BU34" s="76"/>
      <c r="BV34" s="76"/>
      <c r="BW34" s="77"/>
      <c r="BX34" s="129">
        <f>BX35+BX36</f>
        <v>131030.63</v>
      </c>
      <c r="BY34" s="82"/>
      <c r="BZ34" s="82"/>
      <c r="CA34" s="82"/>
      <c r="CB34" s="82"/>
      <c r="CC34" s="82"/>
      <c r="CD34" s="82"/>
      <c r="CE34" s="83"/>
      <c r="CF34" s="75"/>
      <c r="CG34" s="76"/>
      <c r="CH34" s="76"/>
      <c r="CI34" s="76"/>
      <c r="CJ34" s="76"/>
      <c r="CK34" s="76"/>
      <c r="CL34" s="76"/>
      <c r="CM34" s="77"/>
      <c r="CN34" s="167">
        <f t="shared" si="0"/>
        <v>68.06785974025973</v>
      </c>
      <c r="CO34" s="167"/>
      <c r="CP34" s="167"/>
      <c r="CQ34" s="167"/>
      <c r="CR34" s="167"/>
      <c r="CS34" s="167"/>
      <c r="CT34" s="167"/>
      <c r="CU34" s="168"/>
    </row>
    <row r="35" spans="1:99" ht="15" customHeight="1" thickBot="1">
      <c r="A35" s="195" t="s">
        <v>66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88"/>
      <c r="T35" s="87" t="s">
        <v>44</v>
      </c>
      <c r="U35" s="79"/>
      <c r="V35" s="79"/>
      <c r="W35" s="79"/>
      <c r="X35" s="79"/>
      <c r="Y35" s="80"/>
      <c r="Z35" s="179" t="s">
        <v>142</v>
      </c>
      <c r="AA35" s="179"/>
      <c r="AB35" s="179"/>
      <c r="AC35" s="179"/>
      <c r="AD35" s="179"/>
      <c r="AE35" s="179"/>
      <c r="AF35" s="179"/>
      <c r="AG35" s="179"/>
      <c r="AH35" s="72">
        <v>147601</v>
      </c>
      <c r="AI35" s="73"/>
      <c r="AJ35" s="73"/>
      <c r="AK35" s="73"/>
      <c r="AL35" s="73"/>
      <c r="AM35" s="73"/>
      <c r="AN35" s="73"/>
      <c r="AO35" s="73"/>
      <c r="AP35" s="73"/>
      <c r="AQ35" s="74"/>
      <c r="AR35" s="75"/>
      <c r="AS35" s="76"/>
      <c r="AT35" s="76"/>
      <c r="AU35" s="76"/>
      <c r="AV35" s="76"/>
      <c r="AW35" s="76"/>
      <c r="AX35" s="76"/>
      <c r="AY35" s="77"/>
      <c r="AZ35" s="72">
        <v>54057.66</v>
      </c>
      <c r="BA35" s="73"/>
      <c r="BB35" s="73"/>
      <c r="BC35" s="73"/>
      <c r="BD35" s="73"/>
      <c r="BE35" s="73"/>
      <c r="BF35" s="73"/>
      <c r="BG35" s="74"/>
      <c r="BH35" s="75"/>
      <c r="BI35" s="76"/>
      <c r="BJ35" s="76"/>
      <c r="BK35" s="76"/>
      <c r="BL35" s="76"/>
      <c r="BM35" s="76"/>
      <c r="BN35" s="76"/>
      <c r="BO35" s="77"/>
      <c r="BP35" s="75"/>
      <c r="BQ35" s="76"/>
      <c r="BR35" s="76"/>
      <c r="BS35" s="76"/>
      <c r="BT35" s="76"/>
      <c r="BU35" s="76"/>
      <c r="BV35" s="76"/>
      <c r="BW35" s="77"/>
      <c r="BX35" s="72">
        <v>105576.99</v>
      </c>
      <c r="BY35" s="76"/>
      <c r="BZ35" s="76"/>
      <c r="CA35" s="76"/>
      <c r="CB35" s="76"/>
      <c r="CC35" s="76"/>
      <c r="CD35" s="76"/>
      <c r="CE35" s="77"/>
      <c r="CF35" s="75"/>
      <c r="CG35" s="76"/>
      <c r="CH35" s="76"/>
      <c r="CI35" s="76"/>
      <c r="CJ35" s="76"/>
      <c r="CK35" s="76"/>
      <c r="CL35" s="76"/>
      <c r="CM35" s="77"/>
      <c r="CN35" s="167">
        <f t="shared" si="0"/>
        <v>71.52864140486854</v>
      </c>
      <c r="CO35" s="167"/>
      <c r="CP35" s="167"/>
      <c r="CQ35" s="167"/>
      <c r="CR35" s="167"/>
      <c r="CS35" s="167"/>
      <c r="CT35" s="167"/>
      <c r="CU35" s="168"/>
    </row>
    <row r="36" spans="1:99" ht="23.25" customHeight="1" thickBot="1">
      <c r="A36" s="253" t="s">
        <v>67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48"/>
      <c r="T36" s="254" t="s">
        <v>61</v>
      </c>
      <c r="U36" s="172"/>
      <c r="V36" s="172"/>
      <c r="W36" s="172"/>
      <c r="X36" s="172"/>
      <c r="Y36" s="173"/>
      <c r="Z36" s="179" t="s">
        <v>176</v>
      </c>
      <c r="AA36" s="179"/>
      <c r="AB36" s="179"/>
      <c r="AC36" s="179"/>
      <c r="AD36" s="179"/>
      <c r="AE36" s="179"/>
      <c r="AF36" s="179"/>
      <c r="AG36" s="179"/>
      <c r="AH36" s="72">
        <v>44899</v>
      </c>
      <c r="AI36" s="73"/>
      <c r="AJ36" s="73"/>
      <c r="AK36" s="73"/>
      <c r="AL36" s="73"/>
      <c r="AM36" s="73"/>
      <c r="AN36" s="73"/>
      <c r="AO36" s="73"/>
      <c r="AP36" s="73"/>
      <c r="AQ36" s="74"/>
      <c r="AR36" s="75"/>
      <c r="AS36" s="76"/>
      <c r="AT36" s="76"/>
      <c r="AU36" s="76"/>
      <c r="AV36" s="76"/>
      <c r="AW36" s="76"/>
      <c r="AX36" s="76"/>
      <c r="AY36" s="77"/>
      <c r="AZ36" s="72">
        <v>17730.8</v>
      </c>
      <c r="BA36" s="73"/>
      <c r="BB36" s="73"/>
      <c r="BC36" s="73"/>
      <c r="BD36" s="73"/>
      <c r="BE36" s="73"/>
      <c r="BF36" s="73"/>
      <c r="BG36" s="74"/>
      <c r="BH36" s="75"/>
      <c r="BI36" s="76"/>
      <c r="BJ36" s="76"/>
      <c r="BK36" s="76"/>
      <c r="BL36" s="76"/>
      <c r="BM36" s="76"/>
      <c r="BN36" s="76"/>
      <c r="BO36" s="77"/>
      <c r="BP36" s="75"/>
      <c r="BQ36" s="76"/>
      <c r="BR36" s="76"/>
      <c r="BS36" s="76"/>
      <c r="BT36" s="76"/>
      <c r="BU36" s="76"/>
      <c r="BV36" s="76"/>
      <c r="BW36" s="77"/>
      <c r="BX36" s="72">
        <v>25453.64</v>
      </c>
      <c r="BY36" s="76"/>
      <c r="BZ36" s="76"/>
      <c r="CA36" s="76"/>
      <c r="CB36" s="76"/>
      <c r="CC36" s="76"/>
      <c r="CD36" s="76"/>
      <c r="CE36" s="77"/>
      <c r="CF36" s="75"/>
      <c r="CG36" s="76"/>
      <c r="CH36" s="76"/>
      <c r="CI36" s="76"/>
      <c r="CJ36" s="76"/>
      <c r="CK36" s="76"/>
      <c r="CL36" s="76"/>
      <c r="CM36" s="77"/>
      <c r="CN36" s="167">
        <f t="shared" si="0"/>
        <v>56.690883984053094</v>
      </c>
      <c r="CO36" s="167"/>
      <c r="CP36" s="167"/>
      <c r="CQ36" s="167"/>
      <c r="CR36" s="167"/>
      <c r="CS36" s="167"/>
      <c r="CT36" s="167"/>
      <c r="CU36" s="168"/>
    </row>
    <row r="37" spans="1:99" ht="15" customHeight="1" thickBot="1">
      <c r="A37" s="248" t="s">
        <v>70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50"/>
      <c r="T37" s="87" t="s">
        <v>46</v>
      </c>
      <c r="U37" s="79"/>
      <c r="V37" s="79"/>
      <c r="W37" s="79"/>
      <c r="X37" s="79"/>
      <c r="Y37" s="80"/>
      <c r="Z37" s="179" t="s">
        <v>143</v>
      </c>
      <c r="AA37" s="179"/>
      <c r="AB37" s="179"/>
      <c r="AC37" s="179"/>
      <c r="AD37" s="179"/>
      <c r="AE37" s="179"/>
      <c r="AF37" s="179"/>
      <c r="AG37" s="179"/>
      <c r="AH37" s="129">
        <v>0</v>
      </c>
      <c r="AI37" s="130"/>
      <c r="AJ37" s="130"/>
      <c r="AK37" s="130"/>
      <c r="AL37" s="130"/>
      <c r="AM37" s="130"/>
      <c r="AN37" s="130"/>
      <c r="AO37" s="130"/>
      <c r="AP37" s="130"/>
      <c r="AQ37" s="131"/>
      <c r="AR37" s="75"/>
      <c r="AS37" s="76"/>
      <c r="AT37" s="76"/>
      <c r="AU37" s="76"/>
      <c r="AV37" s="76"/>
      <c r="AW37" s="76"/>
      <c r="AX37" s="76"/>
      <c r="AY37" s="77"/>
      <c r="AZ37" s="129" t="e">
        <f>#REF!+AZ38+#REF!+#REF!</f>
        <v>#REF!</v>
      </c>
      <c r="BA37" s="130"/>
      <c r="BB37" s="130"/>
      <c r="BC37" s="130"/>
      <c r="BD37" s="130"/>
      <c r="BE37" s="130"/>
      <c r="BF37" s="130"/>
      <c r="BG37" s="131"/>
      <c r="BH37" s="75"/>
      <c r="BI37" s="76"/>
      <c r="BJ37" s="76"/>
      <c r="BK37" s="76"/>
      <c r="BL37" s="76"/>
      <c r="BM37" s="76"/>
      <c r="BN37" s="76"/>
      <c r="BO37" s="77"/>
      <c r="BP37" s="75"/>
      <c r="BQ37" s="76"/>
      <c r="BR37" s="76"/>
      <c r="BS37" s="76"/>
      <c r="BT37" s="76"/>
      <c r="BU37" s="76"/>
      <c r="BV37" s="76"/>
      <c r="BW37" s="77"/>
      <c r="BX37" s="129">
        <v>0</v>
      </c>
      <c r="BY37" s="82"/>
      <c r="BZ37" s="82"/>
      <c r="CA37" s="82"/>
      <c r="CB37" s="82"/>
      <c r="CC37" s="82"/>
      <c r="CD37" s="82"/>
      <c r="CE37" s="83"/>
      <c r="CF37" s="75"/>
      <c r="CG37" s="76"/>
      <c r="CH37" s="76"/>
      <c r="CI37" s="76"/>
      <c r="CJ37" s="76"/>
      <c r="CK37" s="76"/>
      <c r="CL37" s="76"/>
      <c r="CM37" s="77"/>
      <c r="CN37" s="167">
        <v>0</v>
      </c>
      <c r="CO37" s="167"/>
      <c r="CP37" s="167"/>
      <c r="CQ37" s="167"/>
      <c r="CR37" s="167"/>
      <c r="CS37" s="167"/>
      <c r="CT37" s="167"/>
      <c r="CU37" s="168"/>
    </row>
    <row r="38" spans="1:99" ht="15" customHeight="1" thickBot="1">
      <c r="A38" s="188" t="s">
        <v>72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90"/>
      <c r="T38" s="87" t="s">
        <v>48</v>
      </c>
      <c r="U38" s="79"/>
      <c r="V38" s="79"/>
      <c r="W38" s="79"/>
      <c r="X38" s="79"/>
      <c r="Y38" s="80"/>
      <c r="Z38" s="179" t="s">
        <v>143</v>
      </c>
      <c r="AA38" s="179"/>
      <c r="AB38" s="179"/>
      <c r="AC38" s="179"/>
      <c r="AD38" s="179"/>
      <c r="AE38" s="179"/>
      <c r="AF38" s="179"/>
      <c r="AG38" s="179"/>
      <c r="AH38" s="72">
        <v>0</v>
      </c>
      <c r="AI38" s="73"/>
      <c r="AJ38" s="73"/>
      <c r="AK38" s="73"/>
      <c r="AL38" s="73"/>
      <c r="AM38" s="73"/>
      <c r="AN38" s="73"/>
      <c r="AO38" s="73"/>
      <c r="AP38" s="73"/>
      <c r="AQ38" s="74"/>
      <c r="AR38" s="75"/>
      <c r="AS38" s="76"/>
      <c r="AT38" s="76"/>
      <c r="AU38" s="76"/>
      <c r="AV38" s="76"/>
      <c r="AW38" s="76"/>
      <c r="AX38" s="76"/>
      <c r="AY38" s="77"/>
      <c r="AZ38" s="72">
        <v>1200</v>
      </c>
      <c r="BA38" s="73"/>
      <c r="BB38" s="73"/>
      <c r="BC38" s="73"/>
      <c r="BD38" s="73"/>
      <c r="BE38" s="73"/>
      <c r="BF38" s="73"/>
      <c r="BG38" s="74"/>
      <c r="BH38" s="75"/>
      <c r="BI38" s="76"/>
      <c r="BJ38" s="76"/>
      <c r="BK38" s="76"/>
      <c r="BL38" s="76"/>
      <c r="BM38" s="76"/>
      <c r="BN38" s="76"/>
      <c r="BO38" s="77"/>
      <c r="BP38" s="75"/>
      <c r="BQ38" s="76"/>
      <c r="BR38" s="76"/>
      <c r="BS38" s="76"/>
      <c r="BT38" s="76"/>
      <c r="BU38" s="76"/>
      <c r="BV38" s="76"/>
      <c r="BW38" s="77"/>
      <c r="BX38" s="72">
        <v>0</v>
      </c>
      <c r="BY38" s="76"/>
      <c r="BZ38" s="76"/>
      <c r="CA38" s="76"/>
      <c r="CB38" s="76"/>
      <c r="CC38" s="76"/>
      <c r="CD38" s="76"/>
      <c r="CE38" s="77"/>
      <c r="CF38" s="75"/>
      <c r="CG38" s="76"/>
      <c r="CH38" s="76"/>
      <c r="CI38" s="76"/>
      <c r="CJ38" s="76"/>
      <c r="CK38" s="76"/>
      <c r="CL38" s="76"/>
      <c r="CM38" s="77"/>
      <c r="CN38" s="167">
        <v>0</v>
      </c>
      <c r="CO38" s="167"/>
      <c r="CP38" s="167"/>
      <c r="CQ38" s="167"/>
      <c r="CR38" s="167"/>
      <c r="CS38" s="167"/>
      <c r="CT38" s="167"/>
      <c r="CU38" s="168"/>
    </row>
    <row r="39" spans="1:99" ht="22.5" customHeight="1" thickBot="1">
      <c r="A39" s="169" t="s">
        <v>76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8"/>
      <c r="T39" s="175" t="s">
        <v>53</v>
      </c>
      <c r="U39" s="176"/>
      <c r="V39" s="176"/>
      <c r="W39" s="176"/>
      <c r="X39" s="176"/>
      <c r="Y39" s="177"/>
      <c r="Z39" s="179" t="s">
        <v>143</v>
      </c>
      <c r="AA39" s="179"/>
      <c r="AB39" s="179"/>
      <c r="AC39" s="179"/>
      <c r="AD39" s="179"/>
      <c r="AE39" s="179"/>
      <c r="AF39" s="179"/>
      <c r="AG39" s="179"/>
      <c r="AH39" s="129">
        <v>0</v>
      </c>
      <c r="AI39" s="130"/>
      <c r="AJ39" s="130"/>
      <c r="AK39" s="130"/>
      <c r="AL39" s="130"/>
      <c r="AM39" s="130"/>
      <c r="AN39" s="130"/>
      <c r="AO39" s="130"/>
      <c r="AP39" s="130"/>
      <c r="AQ39" s="131"/>
      <c r="AR39" s="81"/>
      <c r="AS39" s="82"/>
      <c r="AT39" s="82"/>
      <c r="AU39" s="82"/>
      <c r="AV39" s="82"/>
      <c r="AW39" s="82"/>
      <c r="AX39" s="82"/>
      <c r="AY39" s="83"/>
      <c r="AZ39" s="129">
        <f>AZ40+AZ41</f>
        <v>3600</v>
      </c>
      <c r="BA39" s="130"/>
      <c r="BB39" s="130"/>
      <c r="BC39" s="130"/>
      <c r="BD39" s="130"/>
      <c r="BE39" s="130"/>
      <c r="BF39" s="130"/>
      <c r="BG39" s="131"/>
      <c r="BH39" s="81"/>
      <c r="BI39" s="82"/>
      <c r="BJ39" s="82"/>
      <c r="BK39" s="82"/>
      <c r="BL39" s="82"/>
      <c r="BM39" s="82"/>
      <c r="BN39" s="82"/>
      <c r="BO39" s="83"/>
      <c r="BP39" s="81"/>
      <c r="BQ39" s="82"/>
      <c r="BR39" s="82"/>
      <c r="BS39" s="82"/>
      <c r="BT39" s="82"/>
      <c r="BU39" s="82"/>
      <c r="BV39" s="82"/>
      <c r="BW39" s="83"/>
      <c r="BX39" s="129">
        <v>0</v>
      </c>
      <c r="BY39" s="82"/>
      <c r="BZ39" s="82"/>
      <c r="CA39" s="82"/>
      <c r="CB39" s="82"/>
      <c r="CC39" s="82"/>
      <c r="CD39" s="82"/>
      <c r="CE39" s="83"/>
      <c r="CF39" s="81"/>
      <c r="CG39" s="82"/>
      <c r="CH39" s="82"/>
      <c r="CI39" s="82"/>
      <c r="CJ39" s="82"/>
      <c r="CK39" s="82"/>
      <c r="CL39" s="82"/>
      <c r="CM39" s="83"/>
      <c r="CN39" s="167">
        <v>0</v>
      </c>
      <c r="CO39" s="167"/>
      <c r="CP39" s="167"/>
      <c r="CQ39" s="167"/>
      <c r="CR39" s="167"/>
      <c r="CS39" s="167"/>
      <c r="CT39" s="167"/>
      <c r="CU39" s="168"/>
    </row>
    <row r="40" spans="1:99" ht="26.25" customHeight="1" thickBot="1">
      <c r="A40" s="188" t="s">
        <v>77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90"/>
      <c r="T40" s="87" t="s">
        <v>54</v>
      </c>
      <c r="U40" s="79"/>
      <c r="V40" s="79"/>
      <c r="W40" s="79"/>
      <c r="X40" s="79"/>
      <c r="Y40" s="80"/>
      <c r="Z40" s="179" t="s">
        <v>143</v>
      </c>
      <c r="AA40" s="179"/>
      <c r="AB40" s="179"/>
      <c r="AC40" s="179"/>
      <c r="AD40" s="179"/>
      <c r="AE40" s="179"/>
      <c r="AF40" s="179"/>
      <c r="AG40" s="179"/>
      <c r="AH40" s="72">
        <v>0</v>
      </c>
      <c r="AI40" s="73"/>
      <c r="AJ40" s="73"/>
      <c r="AK40" s="73"/>
      <c r="AL40" s="73"/>
      <c r="AM40" s="73"/>
      <c r="AN40" s="73"/>
      <c r="AO40" s="73"/>
      <c r="AP40" s="73"/>
      <c r="AQ40" s="74"/>
      <c r="AR40" s="75"/>
      <c r="AS40" s="76"/>
      <c r="AT40" s="76"/>
      <c r="AU40" s="76"/>
      <c r="AV40" s="76"/>
      <c r="AW40" s="76"/>
      <c r="AX40" s="76"/>
      <c r="AY40" s="77"/>
      <c r="AZ40" s="72">
        <v>0</v>
      </c>
      <c r="BA40" s="73"/>
      <c r="BB40" s="73"/>
      <c r="BC40" s="73"/>
      <c r="BD40" s="73"/>
      <c r="BE40" s="73"/>
      <c r="BF40" s="73"/>
      <c r="BG40" s="74"/>
      <c r="BH40" s="75"/>
      <c r="BI40" s="76"/>
      <c r="BJ40" s="76"/>
      <c r="BK40" s="76"/>
      <c r="BL40" s="76"/>
      <c r="BM40" s="76"/>
      <c r="BN40" s="76"/>
      <c r="BO40" s="77"/>
      <c r="BP40" s="75"/>
      <c r="BQ40" s="76"/>
      <c r="BR40" s="76"/>
      <c r="BS40" s="76"/>
      <c r="BT40" s="76"/>
      <c r="BU40" s="76"/>
      <c r="BV40" s="76"/>
      <c r="BW40" s="77"/>
      <c r="BX40" s="72">
        <v>0</v>
      </c>
      <c r="BY40" s="76"/>
      <c r="BZ40" s="76"/>
      <c r="CA40" s="76"/>
      <c r="CB40" s="76"/>
      <c r="CC40" s="76"/>
      <c r="CD40" s="76"/>
      <c r="CE40" s="77"/>
      <c r="CF40" s="75"/>
      <c r="CG40" s="76"/>
      <c r="CH40" s="76"/>
      <c r="CI40" s="76"/>
      <c r="CJ40" s="76"/>
      <c r="CK40" s="76"/>
      <c r="CL40" s="76"/>
      <c r="CM40" s="77"/>
      <c r="CN40" s="167">
        <v>0</v>
      </c>
      <c r="CO40" s="167"/>
      <c r="CP40" s="167"/>
      <c r="CQ40" s="167"/>
      <c r="CR40" s="167"/>
      <c r="CS40" s="167"/>
      <c r="CT40" s="167"/>
      <c r="CU40" s="168"/>
    </row>
    <row r="41" spans="1:99" ht="22.5" customHeight="1" thickBot="1">
      <c r="A41" s="188" t="s">
        <v>78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90"/>
      <c r="T41" s="87" t="s">
        <v>55</v>
      </c>
      <c r="U41" s="79"/>
      <c r="V41" s="79"/>
      <c r="W41" s="79"/>
      <c r="X41" s="79"/>
      <c r="Y41" s="80"/>
      <c r="Z41" s="179" t="s">
        <v>143</v>
      </c>
      <c r="AA41" s="179"/>
      <c r="AB41" s="179"/>
      <c r="AC41" s="179"/>
      <c r="AD41" s="179"/>
      <c r="AE41" s="179"/>
      <c r="AF41" s="179"/>
      <c r="AG41" s="179"/>
      <c r="AH41" s="72">
        <v>0</v>
      </c>
      <c r="AI41" s="73"/>
      <c r="AJ41" s="73"/>
      <c r="AK41" s="73"/>
      <c r="AL41" s="73"/>
      <c r="AM41" s="73"/>
      <c r="AN41" s="73"/>
      <c r="AO41" s="73"/>
      <c r="AP41" s="73"/>
      <c r="AQ41" s="74"/>
      <c r="AR41" s="75"/>
      <c r="AS41" s="76"/>
      <c r="AT41" s="76"/>
      <c r="AU41" s="76"/>
      <c r="AV41" s="76"/>
      <c r="AW41" s="76"/>
      <c r="AX41" s="76"/>
      <c r="AY41" s="77"/>
      <c r="AZ41" s="72">
        <v>3600</v>
      </c>
      <c r="BA41" s="73"/>
      <c r="BB41" s="73"/>
      <c r="BC41" s="73"/>
      <c r="BD41" s="73"/>
      <c r="BE41" s="73"/>
      <c r="BF41" s="73"/>
      <c r="BG41" s="74"/>
      <c r="BH41" s="75"/>
      <c r="BI41" s="76"/>
      <c r="BJ41" s="76"/>
      <c r="BK41" s="76"/>
      <c r="BL41" s="76"/>
      <c r="BM41" s="76"/>
      <c r="BN41" s="76"/>
      <c r="BO41" s="77"/>
      <c r="BP41" s="75"/>
      <c r="BQ41" s="76"/>
      <c r="BR41" s="76"/>
      <c r="BS41" s="76"/>
      <c r="BT41" s="76"/>
      <c r="BU41" s="76"/>
      <c r="BV41" s="76"/>
      <c r="BW41" s="77"/>
      <c r="BX41" s="72">
        <v>0</v>
      </c>
      <c r="BY41" s="76"/>
      <c r="BZ41" s="76"/>
      <c r="CA41" s="76"/>
      <c r="CB41" s="76"/>
      <c r="CC41" s="76"/>
      <c r="CD41" s="76"/>
      <c r="CE41" s="77"/>
      <c r="CF41" s="75"/>
      <c r="CG41" s="76"/>
      <c r="CH41" s="76"/>
      <c r="CI41" s="76"/>
      <c r="CJ41" s="76"/>
      <c r="CK41" s="76"/>
      <c r="CL41" s="76"/>
      <c r="CM41" s="77"/>
      <c r="CN41" s="167">
        <v>0</v>
      </c>
      <c r="CO41" s="167"/>
      <c r="CP41" s="167"/>
      <c r="CQ41" s="167"/>
      <c r="CR41" s="167"/>
      <c r="CS41" s="167"/>
      <c r="CT41" s="167"/>
      <c r="CU41" s="168"/>
    </row>
    <row r="42" spans="1:99" ht="15" customHeight="1" thickBot="1">
      <c r="A42" s="188" t="s">
        <v>59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90"/>
      <c r="T42" s="87"/>
      <c r="U42" s="79"/>
      <c r="V42" s="79"/>
      <c r="W42" s="79"/>
      <c r="X42" s="79"/>
      <c r="Y42" s="80"/>
      <c r="Z42" s="179" t="s">
        <v>144</v>
      </c>
      <c r="AA42" s="179"/>
      <c r="AB42" s="179"/>
      <c r="AC42" s="179"/>
      <c r="AD42" s="179"/>
      <c r="AE42" s="179"/>
      <c r="AF42" s="179"/>
      <c r="AG42" s="179"/>
      <c r="AH42" s="129">
        <f>AH34+AH37+AH39</f>
        <v>192500</v>
      </c>
      <c r="AI42" s="130"/>
      <c r="AJ42" s="130"/>
      <c r="AK42" s="130"/>
      <c r="AL42" s="130"/>
      <c r="AM42" s="130"/>
      <c r="AN42" s="130"/>
      <c r="AO42" s="130"/>
      <c r="AP42" s="130"/>
      <c r="AQ42" s="131"/>
      <c r="AR42" s="75"/>
      <c r="AS42" s="76"/>
      <c r="AT42" s="76"/>
      <c r="AU42" s="76"/>
      <c r="AV42" s="76"/>
      <c r="AW42" s="76"/>
      <c r="AX42" s="76"/>
      <c r="AY42" s="77"/>
      <c r="AZ42" s="129" t="e">
        <f>AZ34+AZ37+AZ39</f>
        <v>#REF!</v>
      </c>
      <c r="BA42" s="130"/>
      <c r="BB42" s="130"/>
      <c r="BC42" s="130"/>
      <c r="BD42" s="130"/>
      <c r="BE42" s="130"/>
      <c r="BF42" s="130"/>
      <c r="BG42" s="131"/>
      <c r="BH42" s="75"/>
      <c r="BI42" s="76"/>
      <c r="BJ42" s="76"/>
      <c r="BK42" s="76"/>
      <c r="BL42" s="76"/>
      <c r="BM42" s="76"/>
      <c r="BN42" s="76"/>
      <c r="BO42" s="77"/>
      <c r="BP42" s="75"/>
      <c r="BQ42" s="76"/>
      <c r="BR42" s="76"/>
      <c r="BS42" s="76"/>
      <c r="BT42" s="76"/>
      <c r="BU42" s="76"/>
      <c r="BV42" s="76"/>
      <c r="BW42" s="77"/>
      <c r="BX42" s="81">
        <f>BX34+BX37+BX39</f>
        <v>131030.63</v>
      </c>
      <c r="BY42" s="82"/>
      <c r="BZ42" s="82"/>
      <c r="CA42" s="82"/>
      <c r="CB42" s="82"/>
      <c r="CC42" s="82"/>
      <c r="CD42" s="82"/>
      <c r="CE42" s="83"/>
      <c r="CF42" s="75"/>
      <c r="CG42" s="76"/>
      <c r="CH42" s="76"/>
      <c r="CI42" s="76"/>
      <c r="CJ42" s="76"/>
      <c r="CK42" s="76"/>
      <c r="CL42" s="76"/>
      <c r="CM42" s="77"/>
      <c r="CN42" s="167">
        <f t="shared" si="0"/>
        <v>68.06785974025973</v>
      </c>
      <c r="CO42" s="167"/>
      <c r="CP42" s="167"/>
      <c r="CQ42" s="167"/>
      <c r="CR42" s="167"/>
      <c r="CS42" s="167"/>
      <c r="CT42" s="167"/>
      <c r="CU42" s="168"/>
    </row>
    <row r="43" spans="1:99" ht="28.5" customHeight="1" thickBot="1">
      <c r="A43" s="174" t="s">
        <v>104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69"/>
      <c r="T43" s="186" t="s">
        <v>96</v>
      </c>
      <c r="U43" s="187"/>
      <c r="V43" s="187"/>
      <c r="W43" s="187"/>
      <c r="X43" s="187"/>
      <c r="Y43" s="187"/>
      <c r="Z43" s="179" t="s">
        <v>69</v>
      </c>
      <c r="AA43" s="179"/>
      <c r="AB43" s="179"/>
      <c r="AC43" s="179"/>
      <c r="AD43" s="179"/>
      <c r="AE43" s="179"/>
      <c r="AF43" s="179"/>
      <c r="AG43" s="179"/>
      <c r="AH43" s="183">
        <f>AH44+AH45+AH46+AH47+AH49+AH50+AH48</f>
        <v>4011218.86</v>
      </c>
      <c r="AI43" s="183"/>
      <c r="AJ43" s="183"/>
      <c r="AK43" s="183"/>
      <c r="AL43" s="183"/>
      <c r="AM43" s="183"/>
      <c r="AN43" s="183"/>
      <c r="AO43" s="183"/>
      <c r="AP43" s="183"/>
      <c r="AQ43" s="183"/>
      <c r="AR43" s="165"/>
      <c r="AS43" s="165"/>
      <c r="AT43" s="165"/>
      <c r="AU43" s="165"/>
      <c r="AV43" s="165"/>
      <c r="AW43" s="165"/>
      <c r="AX43" s="165"/>
      <c r="AY43" s="165"/>
      <c r="AZ43" s="183" t="e">
        <f>#REF!+AZ45+AZ46+AZ47+#REF!+#REF!</f>
        <v>#REF!</v>
      </c>
      <c r="BA43" s="183"/>
      <c r="BB43" s="183"/>
      <c r="BC43" s="183"/>
      <c r="BD43" s="183"/>
      <c r="BE43" s="183"/>
      <c r="BF43" s="183"/>
      <c r="BG43" s="183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83">
        <f>BX44+BX45+BX46+BX47+BX49+BX50+BX48</f>
        <v>1977358.92</v>
      </c>
      <c r="BY43" s="166"/>
      <c r="BZ43" s="166"/>
      <c r="CA43" s="166"/>
      <c r="CB43" s="166"/>
      <c r="CC43" s="166"/>
      <c r="CD43" s="166"/>
      <c r="CE43" s="166"/>
      <c r="CF43" s="75"/>
      <c r="CG43" s="76"/>
      <c r="CH43" s="76"/>
      <c r="CI43" s="76"/>
      <c r="CJ43" s="76"/>
      <c r="CK43" s="76"/>
      <c r="CL43" s="76"/>
      <c r="CM43" s="77"/>
      <c r="CN43" s="167">
        <f t="shared" si="0"/>
        <v>49.2957125755038</v>
      </c>
      <c r="CO43" s="167"/>
      <c r="CP43" s="167"/>
      <c r="CQ43" s="167"/>
      <c r="CR43" s="167"/>
      <c r="CS43" s="167"/>
      <c r="CT43" s="167"/>
      <c r="CU43" s="168"/>
    </row>
    <row r="44" spans="1:99" ht="27.75" customHeight="1" thickBot="1">
      <c r="A44" s="169" t="s">
        <v>99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8"/>
      <c r="T44" s="87" t="s">
        <v>96</v>
      </c>
      <c r="U44" s="79"/>
      <c r="V44" s="79"/>
      <c r="W44" s="79"/>
      <c r="X44" s="79"/>
      <c r="Y44" s="80"/>
      <c r="Z44" s="179" t="s">
        <v>145</v>
      </c>
      <c r="AA44" s="179"/>
      <c r="AB44" s="179"/>
      <c r="AC44" s="179"/>
      <c r="AD44" s="179"/>
      <c r="AE44" s="179"/>
      <c r="AF44" s="179"/>
      <c r="AG44" s="179"/>
      <c r="AH44" s="72">
        <v>199718.86</v>
      </c>
      <c r="AI44" s="73"/>
      <c r="AJ44" s="73"/>
      <c r="AK44" s="73"/>
      <c r="AL44" s="73"/>
      <c r="AM44" s="73"/>
      <c r="AN44" s="73"/>
      <c r="AO44" s="73"/>
      <c r="AP44" s="73"/>
      <c r="AQ44" s="74"/>
      <c r="AR44" s="75"/>
      <c r="AS44" s="76"/>
      <c r="AT44" s="76"/>
      <c r="AU44" s="76"/>
      <c r="AV44" s="76"/>
      <c r="AW44" s="76"/>
      <c r="AX44" s="76"/>
      <c r="AY44" s="77"/>
      <c r="AZ44" s="72">
        <v>161948.55</v>
      </c>
      <c r="BA44" s="73"/>
      <c r="BB44" s="73"/>
      <c r="BC44" s="73"/>
      <c r="BD44" s="73"/>
      <c r="BE44" s="73"/>
      <c r="BF44" s="73"/>
      <c r="BG44" s="74"/>
      <c r="BH44" s="75"/>
      <c r="BI44" s="76"/>
      <c r="BJ44" s="76"/>
      <c r="BK44" s="76"/>
      <c r="BL44" s="76"/>
      <c r="BM44" s="76"/>
      <c r="BN44" s="76"/>
      <c r="BO44" s="77"/>
      <c r="BP44" s="75"/>
      <c r="BQ44" s="76"/>
      <c r="BR44" s="76"/>
      <c r="BS44" s="76"/>
      <c r="BT44" s="76"/>
      <c r="BU44" s="76"/>
      <c r="BV44" s="76"/>
      <c r="BW44" s="77"/>
      <c r="BX44" s="72">
        <v>104585.17</v>
      </c>
      <c r="BY44" s="76"/>
      <c r="BZ44" s="76"/>
      <c r="CA44" s="76"/>
      <c r="CB44" s="76"/>
      <c r="CC44" s="76"/>
      <c r="CD44" s="76"/>
      <c r="CE44" s="77"/>
      <c r="CF44" s="75"/>
      <c r="CG44" s="76"/>
      <c r="CH44" s="76"/>
      <c r="CI44" s="76"/>
      <c r="CJ44" s="76"/>
      <c r="CK44" s="76"/>
      <c r="CL44" s="76"/>
      <c r="CM44" s="77"/>
      <c r="CN44" s="167">
        <f t="shared" si="0"/>
        <v>52.36619616194484</v>
      </c>
      <c r="CO44" s="167"/>
      <c r="CP44" s="167"/>
      <c r="CQ44" s="167"/>
      <c r="CR44" s="167"/>
      <c r="CS44" s="167"/>
      <c r="CT44" s="167"/>
      <c r="CU44" s="168"/>
    </row>
    <row r="45" spans="1:99" ht="25.5" customHeight="1" thickBot="1">
      <c r="A45" s="169" t="s">
        <v>100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8"/>
      <c r="T45" s="87" t="s">
        <v>96</v>
      </c>
      <c r="U45" s="79"/>
      <c r="V45" s="79"/>
      <c r="W45" s="79"/>
      <c r="X45" s="79"/>
      <c r="Y45" s="80"/>
      <c r="Z45" s="179" t="s">
        <v>146</v>
      </c>
      <c r="AA45" s="179"/>
      <c r="AB45" s="179"/>
      <c r="AC45" s="179"/>
      <c r="AD45" s="179"/>
      <c r="AE45" s="179"/>
      <c r="AF45" s="179"/>
      <c r="AG45" s="179"/>
      <c r="AH45" s="72">
        <v>1300000</v>
      </c>
      <c r="AI45" s="73"/>
      <c r="AJ45" s="73"/>
      <c r="AK45" s="73"/>
      <c r="AL45" s="73"/>
      <c r="AM45" s="73"/>
      <c r="AN45" s="73"/>
      <c r="AO45" s="73"/>
      <c r="AP45" s="73"/>
      <c r="AQ45" s="74"/>
      <c r="AR45" s="75"/>
      <c r="AS45" s="76"/>
      <c r="AT45" s="76"/>
      <c r="AU45" s="76"/>
      <c r="AV45" s="76"/>
      <c r="AW45" s="76"/>
      <c r="AX45" s="76"/>
      <c r="AY45" s="77"/>
      <c r="AZ45" s="72">
        <v>265150</v>
      </c>
      <c r="BA45" s="73"/>
      <c r="BB45" s="73"/>
      <c r="BC45" s="73"/>
      <c r="BD45" s="73"/>
      <c r="BE45" s="73"/>
      <c r="BF45" s="73"/>
      <c r="BG45" s="74"/>
      <c r="BH45" s="75"/>
      <c r="BI45" s="76"/>
      <c r="BJ45" s="76"/>
      <c r="BK45" s="76"/>
      <c r="BL45" s="76"/>
      <c r="BM45" s="76"/>
      <c r="BN45" s="76"/>
      <c r="BO45" s="77"/>
      <c r="BP45" s="75"/>
      <c r="BQ45" s="76"/>
      <c r="BR45" s="76"/>
      <c r="BS45" s="76"/>
      <c r="BT45" s="76"/>
      <c r="BU45" s="76"/>
      <c r="BV45" s="76"/>
      <c r="BW45" s="77"/>
      <c r="BX45" s="72">
        <v>300000</v>
      </c>
      <c r="BY45" s="76"/>
      <c r="BZ45" s="76"/>
      <c r="CA45" s="76"/>
      <c r="CB45" s="76"/>
      <c r="CC45" s="76"/>
      <c r="CD45" s="76"/>
      <c r="CE45" s="77"/>
      <c r="CF45" s="75"/>
      <c r="CG45" s="76"/>
      <c r="CH45" s="76"/>
      <c r="CI45" s="76"/>
      <c r="CJ45" s="76"/>
      <c r="CK45" s="76"/>
      <c r="CL45" s="76"/>
      <c r="CM45" s="77"/>
      <c r="CN45" s="167">
        <f t="shared" si="0"/>
        <v>23.076923076923077</v>
      </c>
      <c r="CO45" s="167"/>
      <c r="CP45" s="167"/>
      <c r="CQ45" s="167"/>
      <c r="CR45" s="167"/>
      <c r="CS45" s="167"/>
      <c r="CT45" s="167"/>
      <c r="CU45" s="168"/>
    </row>
    <row r="46" spans="1:99" ht="15" customHeight="1" thickBot="1">
      <c r="A46" s="169" t="s">
        <v>101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8"/>
      <c r="T46" s="87" t="s">
        <v>96</v>
      </c>
      <c r="U46" s="79"/>
      <c r="V46" s="79"/>
      <c r="W46" s="79"/>
      <c r="X46" s="79"/>
      <c r="Y46" s="80"/>
      <c r="Z46" s="179" t="s">
        <v>147</v>
      </c>
      <c r="AA46" s="179"/>
      <c r="AB46" s="179"/>
      <c r="AC46" s="179"/>
      <c r="AD46" s="179"/>
      <c r="AE46" s="179"/>
      <c r="AF46" s="179"/>
      <c r="AG46" s="179"/>
      <c r="AH46" s="72">
        <v>10000</v>
      </c>
      <c r="AI46" s="73"/>
      <c r="AJ46" s="73"/>
      <c r="AK46" s="73"/>
      <c r="AL46" s="73"/>
      <c r="AM46" s="73"/>
      <c r="AN46" s="73"/>
      <c r="AO46" s="73"/>
      <c r="AP46" s="73"/>
      <c r="AQ46" s="74"/>
      <c r="AR46" s="75"/>
      <c r="AS46" s="76"/>
      <c r="AT46" s="76"/>
      <c r="AU46" s="76"/>
      <c r="AV46" s="76"/>
      <c r="AW46" s="76"/>
      <c r="AX46" s="76"/>
      <c r="AY46" s="77"/>
      <c r="AZ46" s="72">
        <v>2000</v>
      </c>
      <c r="BA46" s="73"/>
      <c r="BB46" s="73"/>
      <c r="BC46" s="73"/>
      <c r="BD46" s="73"/>
      <c r="BE46" s="73"/>
      <c r="BF46" s="73"/>
      <c r="BG46" s="74"/>
      <c r="BH46" s="75"/>
      <c r="BI46" s="76"/>
      <c r="BJ46" s="76"/>
      <c r="BK46" s="76"/>
      <c r="BL46" s="76"/>
      <c r="BM46" s="76"/>
      <c r="BN46" s="76"/>
      <c r="BO46" s="77"/>
      <c r="BP46" s="75"/>
      <c r="BQ46" s="76"/>
      <c r="BR46" s="76"/>
      <c r="BS46" s="76"/>
      <c r="BT46" s="76"/>
      <c r="BU46" s="76"/>
      <c r="BV46" s="76"/>
      <c r="BW46" s="77"/>
      <c r="BX46" s="72">
        <v>0</v>
      </c>
      <c r="BY46" s="76"/>
      <c r="BZ46" s="76"/>
      <c r="CA46" s="76"/>
      <c r="CB46" s="76"/>
      <c r="CC46" s="76"/>
      <c r="CD46" s="76"/>
      <c r="CE46" s="77"/>
      <c r="CF46" s="75"/>
      <c r="CG46" s="76"/>
      <c r="CH46" s="76"/>
      <c r="CI46" s="76"/>
      <c r="CJ46" s="76"/>
      <c r="CK46" s="76"/>
      <c r="CL46" s="76"/>
      <c r="CM46" s="77"/>
      <c r="CN46" s="167">
        <f t="shared" si="0"/>
        <v>0</v>
      </c>
      <c r="CO46" s="167"/>
      <c r="CP46" s="167"/>
      <c r="CQ46" s="167"/>
      <c r="CR46" s="167"/>
      <c r="CS46" s="167"/>
      <c r="CT46" s="167"/>
      <c r="CU46" s="168"/>
    </row>
    <row r="47" spans="1:99" ht="24" customHeight="1" thickBot="1">
      <c r="A47" s="169" t="s">
        <v>102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8"/>
      <c r="T47" s="87" t="s">
        <v>96</v>
      </c>
      <c r="U47" s="79"/>
      <c r="V47" s="79"/>
      <c r="W47" s="79"/>
      <c r="X47" s="79"/>
      <c r="Y47" s="80"/>
      <c r="Z47" s="179" t="s">
        <v>148</v>
      </c>
      <c r="AA47" s="179"/>
      <c r="AB47" s="179"/>
      <c r="AC47" s="179"/>
      <c r="AD47" s="179"/>
      <c r="AE47" s="179"/>
      <c r="AF47" s="179"/>
      <c r="AG47" s="179"/>
      <c r="AH47" s="72">
        <v>50000</v>
      </c>
      <c r="AI47" s="73"/>
      <c r="AJ47" s="73"/>
      <c r="AK47" s="73"/>
      <c r="AL47" s="73"/>
      <c r="AM47" s="73"/>
      <c r="AN47" s="73"/>
      <c r="AO47" s="73"/>
      <c r="AP47" s="73"/>
      <c r="AQ47" s="74"/>
      <c r="AR47" s="75"/>
      <c r="AS47" s="76"/>
      <c r="AT47" s="76"/>
      <c r="AU47" s="76"/>
      <c r="AV47" s="76"/>
      <c r="AW47" s="76"/>
      <c r="AX47" s="76"/>
      <c r="AY47" s="77"/>
      <c r="AZ47" s="72">
        <v>26854</v>
      </c>
      <c r="BA47" s="73"/>
      <c r="BB47" s="73"/>
      <c r="BC47" s="73"/>
      <c r="BD47" s="73"/>
      <c r="BE47" s="73"/>
      <c r="BF47" s="73"/>
      <c r="BG47" s="74"/>
      <c r="BH47" s="75"/>
      <c r="BI47" s="76"/>
      <c r="BJ47" s="76"/>
      <c r="BK47" s="76"/>
      <c r="BL47" s="76"/>
      <c r="BM47" s="76"/>
      <c r="BN47" s="76"/>
      <c r="BO47" s="77"/>
      <c r="BP47" s="75"/>
      <c r="BQ47" s="76"/>
      <c r="BR47" s="76"/>
      <c r="BS47" s="76"/>
      <c r="BT47" s="76"/>
      <c r="BU47" s="76"/>
      <c r="BV47" s="76"/>
      <c r="BW47" s="77"/>
      <c r="BX47" s="72"/>
      <c r="BY47" s="76"/>
      <c r="BZ47" s="76"/>
      <c r="CA47" s="76"/>
      <c r="CB47" s="76"/>
      <c r="CC47" s="76"/>
      <c r="CD47" s="76"/>
      <c r="CE47" s="77"/>
      <c r="CF47" s="75"/>
      <c r="CG47" s="76"/>
      <c r="CH47" s="76"/>
      <c r="CI47" s="76"/>
      <c r="CJ47" s="76"/>
      <c r="CK47" s="76"/>
      <c r="CL47" s="76"/>
      <c r="CM47" s="77"/>
      <c r="CN47" s="167">
        <f t="shared" si="0"/>
        <v>0</v>
      </c>
      <c r="CO47" s="167"/>
      <c r="CP47" s="167"/>
      <c r="CQ47" s="167"/>
      <c r="CR47" s="167"/>
      <c r="CS47" s="167"/>
      <c r="CT47" s="167"/>
      <c r="CU47" s="168"/>
    </row>
    <row r="48" spans="1:99" ht="24" customHeight="1" thickBot="1">
      <c r="A48" s="169" t="s">
        <v>103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8"/>
      <c r="T48" s="87" t="s">
        <v>96</v>
      </c>
      <c r="U48" s="79"/>
      <c r="V48" s="79"/>
      <c r="W48" s="79"/>
      <c r="X48" s="79"/>
      <c r="Y48" s="80"/>
      <c r="Z48" s="179" t="s">
        <v>177</v>
      </c>
      <c r="AA48" s="179"/>
      <c r="AB48" s="179"/>
      <c r="AC48" s="179"/>
      <c r="AD48" s="179"/>
      <c r="AE48" s="179"/>
      <c r="AF48" s="179"/>
      <c r="AG48" s="179"/>
      <c r="AH48" s="72">
        <v>339000</v>
      </c>
      <c r="AI48" s="73"/>
      <c r="AJ48" s="73"/>
      <c r="AK48" s="73"/>
      <c r="AL48" s="73"/>
      <c r="AM48" s="73"/>
      <c r="AN48" s="73"/>
      <c r="AO48" s="73"/>
      <c r="AP48" s="73"/>
      <c r="AQ48" s="74"/>
      <c r="AR48" s="21"/>
      <c r="AS48" s="20"/>
      <c r="AT48" s="20"/>
      <c r="AU48" s="20"/>
      <c r="AV48" s="20"/>
      <c r="AW48" s="20"/>
      <c r="AX48" s="20"/>
      <c r="AY48" s="22"/>
      <c r="AZ48" s="42"/>
      <c r="BA48" s="43"/>
      <c r="BB48" s="43"/>
      <c r="BC48" s="43"/>
      <c r="BD48" s="43"/>
      <c r="BE48" s="43"/>
      <c r="BF48" s="43"/>
      <c r="BG48" s="44"/>
      <c r="BH48" s="21"/>
      <c r="BI48" s="20"/>
      <c r="BJ48" s="20"/>
      <c r="BK48" s="20"/>
      <c r="BL48" s="20"/>
      <c r="BM48" s="20"/>
      <c r="BN48" s="20"/>
      <c r="BO48" s="22"/>
      <c r="BP48" s="21"/>
      <c r="BQ48" s="20"/>
      <c r="BR48" s="20"/>
      <c r="BS48" s="20"/>
      <c r="BT48" s="20"/>
      <c r="BU48" s="20"/>
      <c r="BV48" s="20"/>
      <c r="BW48" s="22"/>
      <c r="BX48" s="72">
        <v>160500</v>
      </c>
      <c r="BY48" s="73"/>
      <c r="BZ48" s="73"/>
      <c r="CA48" s="73"/>
      <c r="CB48" s="73"/>
      <c r="CC48" s="73"/>
      <c r="CD48" s="73"/>
      <c r="CE48" s="74"/>
      <c r="CF48" s="21"/>
      <c r="CG48" s="20"/>
      <c r="CH48" s="20"/>
      <c r="CI48" s="20"/>
      <c r="CJ48" s="20"/>
      <c r="CK48" s="20"/>
      <c r="CL48" s="20"/>
      <c r="CM48" s="22"/>
      <c r="CN48" s="167">
        <f>BX48/AH48*100</f>
        <v>47.34513274336283</v>
      </c>
      <c r="CO48" s="167"/>
      <c r="CP48" s="167"/>
      <c r="CQ48" s="167"/>
      <c r="CR48" s="167"/>
      <c r="CS48" s="167"/>
      <c r="CT48" s="167"/>
      <c r="CU48" s="168"/>
    </row>
    <row r="49" spans="1:99" ht="27" customHeight="1" thickBot="1">
      <c r="A49" s="169" t="s">
        <v>103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8"/>
      <c r="T49" s="87" t="s">
        <v>96</v>
      </c>
      <c r="U49" s="79"/>
      <c r="V49" s="79"/>
      <c r="W49" s="79"/>
      <c r="X49" s="79"/>
      <c r="Y49" s="80"/>
      <c r="Z49" s="179" t="s">
        <v>149</v>
      </c>
      <c r="AA49" s="179"/>
      <c r="AB49" s="179"/>
      <c r="AC49" s="179"/>
      <c r="AD49" s="179"/>
      <c r="AE49" s="179"/>
      <c r="AF49" s="179"/>
      <c r="AG49" s="179"/>
      <c r="AH49" s="72">
        <v>1529300</v>
      </c>
      <c r="AI49" s="73"/>
      <c r="AJ49" s="73"/>
      <c r="AK49" s="73"/>
      <c r="AL49" s="73"/>
      <c r="AM49" s="73"/>
      <c r="AN49" s="73"/>
      <c r="AO49" s="73"/>
      <c r="AP49" s="73"/>
      <c r="AQ49" s="74"/>
      <c r="AR49" s="21"/>
      <c r="AS49" s="20"/>
      <c r="AT49" s="20"/>
      <c r="AU49" s="20"/>
      <c r="AV49" s="20"/>
      <c r="AW49" s="20"/>
      <c r="AX49" s="20"/>
      <c r="AY49" s="22"/>
      <c r="AZ49" s="72">
        <v>558380.73</v>
      </c>
      <c r="BA49" s="73"/>
      <c r="BB49" s="73"/>
      <c r="BC49" s="73"/>
      <c r="BD49" s="73"/>
      <c r="BE49" s="73"/>
      <c r="BF49" s="73"/>
      <c r="BG49" s="74"/>
      <c r="BH49" s="75"/>
      <c r="BI49" s="76"/>
      <c r="BJ49" s="76"/>
      <c r="BK49" s="76"/>
      <c r="BL49" s="76"/>
      <c r="BM49" s="76"/>
      <c r="BN49" s="76"/>
      <c r="BO49" s="77"/>
      <c r="BP49" s="75"/>
      <c r="BQ49" s="76"/>
      <c r="BR49" s="76"/>
      <c r="BS49" s="76"/>
      <c r="BT49" s="76"/>
      <c r="BU49" s="20"/>
      <c r="BV49" s="20"/>
      <c r="BW49" s="22"/>
      <c r="BX49" s="72">
        <v>1048931.75</v>
      </c>
      <c r="BY49" s="76"/>
      <c r="BZ49" s="76"/>
      <c r="CA49" s="76"/>
      <c r="CB49" s="76"/>
      <c r="CC49" s="76"/>
      <c r="CD49" s="76"/>
      <c r="CE49" s="77"/>
      <c r="CF49" s="21"/>
      <c r="CG49" s="20"/>
      <c r="CH49" s="20"/>
      <c r="CI49" s="20"/>
      <c r="CJ49" s="20"/>
      <c r="CK49" s="20"/>
      <c r="CL49" s="20"/>
      <c r="CM49" s="22"/>
      <c r="CN49" s="167">
        <f t="shared" si="0"/>
        <v>68.58901131236513</v>
      </c>
      <c r="CO49" s="167"/>
      <c r="CP49" s="167"/>
      <c r="CQ49" s="167"/>
      <c r="CR49" s="167"/>
      <c r="CS49" s="167"/>
      <c r="CT49" s="167"/>
      <c r="CU49" s="168"/>
    </row>
    <row r="50" spans="1:99" ht="27" customHeight="1" thickBot="1">
      <c r="A50" s="169" t="s">
        <v>103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8"/>
      <c r="T50" s="87" t="s">
        <v>96</v>
      </c>
      <c r="U50" s="79"/>
      <c r="V50" s="79"/>
      <c r="W50" s="79"/>
      <c r="X50" s="79"/>
      <c r="Y50" s="80"/>
      <c r="Z50" s="179" t="s">
        <v>151</v>
      </c>
      <c r="AA50" s="179"/>
      <c r="AB50" s="179"/>
      <c r="AC50" s="179"/>
      <c r="AD50" s="179"/>
      <c r="AE50" s="179"/>
      <c r="AF50" s="179"/>
      <c r="AG50" s="179"/>
      <c r="AH50" s="72">
        <v>583200</v>
      </c>
      <c r="AI50" s="73"/>
      <c r="AJ50" s="73"/>
      <c r="AK50" s="73"/>
      <c r="AL50" s="73"/>
      <c r="AM50" s="73"/>
      <c r="AN50" s="73"/>
      <c r="AO50" s="73"/>
      <c r="AP50" s="73"/>
      <c r="AQ50" s="74"/>
      <c r="AR50" s="21"/>
      <c r="AS50" s="20"/>
      <c r="AT50" s="20"/>
      <c r="AU50" s="20"/>
      <c r="AV50" s="20"/>
      <c r="AW50" s="20"/>
      <c r="AX50" s="20"/>
      <c r="AY50" s="22"/>
      <c r="AZ50" s="72">
        <v>558380.73</v>
      </c>
      <c r="BA50" s="73"/>
      <c r="BB50" s="73"/>
      <c r="BC50" s="73"/>
      <c r="BD50" s="73"/>
      <c r="BE50" s="73"/>
      <c r="BF50" s="73"/>
      <c r="BG50" s="74"/>
      <c r="BH50" s="75"/>
      <c r="BI50" s="76"/>
      <c r="BJ50" s="76"/>
      <c r="BK50" s="76"/>
      <c r="BL50" s="76"/>
      <c r="BM50" s="76"/>
      <c r="BN50" s="76"/>
      <c r="BO50" s="77"/>
      <c r="BP50" s="75"/>
      <c r="BQ50" s="76"/>
      <c r="BR50" s="76"/>
      <c r="BS50" s="76"/>
      <c r="BT50" s="76"/>
      <c r="BU50" s="20"/>
      <c r="BV50" s="20"/>
      <c r="BW50" s="22"/>
      <c r="BX50" s="72">
        <v>363342</v>
      </c>
      <c r="BY50" s="76"/>
      <c r="BZ50" s="76"/>
      <c r="CA50" s="76"/>
      <c r="CB50" s="76"/>
      <c r="CC50" s="76"/>
      <c r="CD50" s="76"/>
      <c r="CE50" s="77"/>
      <c r="CF50" s="21"/>
      <c r="CG50" s="20"/>
      <c r="CH50" s="20"/>
      <c r="CI50" s="20"/>
      <c r="CJ50" s="20"/>
      <c r="CK50" s="20"/>
      <c r="CL50" s="20"/>
      <c r="CM50" s="22"/>
      <c r="CN50" s="167">
        <f t="shared" si="0"/>
        <v>62.3014403292181</v>
      </c>
      <c r="CO50" s="167"/>
      <c r="CP50" s="167"/>
      <c r="CQ50" s="167"/>
      <c r="CR50" s="167"/>
      <c r="CS50" s="167"/>
      <c r="CT50" s="167"/>
      <c r="CU50" s="168"/>
    </row>
    <row r="51" spans="1:99" ht="15" customHeight="1" thickBot="1">
      <c r="A51" s="174" t="s">
        <v>80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69"/>
      <c r="T51" s="87" t="s">
        <v>52</v>
      </c>
      <c r="U51" s="79"/>
      <c r="V51" s="79"/>
      <c r="W51" s="79"/>
      <c r="X51" s="79"/>
      <c r="Y51" s="80"/>
      <c r="Z51" s="254" t="s">
        <v>150</v>
      </c>
      <c r="AA51" s="172"/>
      <c r="AB51" s="172"/>
      <c r="AC51" s="172"/>
      <c r="AD51" s="172"/>
      <c r="AE51" s="172"/>
      <c r="AF51" s="172"/>
      <c r="AG51" s="173"/>
      <c r="AH51" s="129">
        <v>206100</v>
      </c>
      <c r="AI51" s="130"/>
      <c r="AJ51" s="130"/>
      <c r="AK51" s="130"/>
      <c r="AL51" s="130"/>
      <c r="AM51" s="130"/>
      <c r="AN51" s="130"/>
      <c r="AO51" s="130"/>
      <c r="AP51" s="130"/>
      <c r="AQ51" s="131"/>
      <c r="AR51" s="75"/>
      <c r="AS51" s="76"/>
      <c r="AT51" s="76"/>
      <c r="AU51" s="76"/>
      <c r="AV51" s="76"/>
      <c r="AW51" s="76"/>
      <c r="AX51" s="76"/>
      <c r="AY51" s="77"/>
      <c r="AZ51" s="129">
        <v>45294.5</v>
      </c>
      <c r="BA51" s="130"/>
      <c r="BB51" s="130"/>
      <c r="BC51" s="130"/>
      <c r="BD51" s="130"/>
      <c r="BE51" s="130"/>
      <c r="BF51" s="130"/>
      <c r="BG51" s="131"/>
      <c r="BH51" s="75"/>
      <c r="BI51" s="76"/>
      <c r="BJ51" s="76"/>
      <c r="BK51" s="76"/>
      <c r="BL51" s="76"/>
      <c r="BM51" s="76"/>
      <c r="BN51" s="76"/>
      <c r="BO51" s="77"/>
      <c r="BP51" s="75"/>
      <c r="BQ51" s="76"/>
      <c r="BR51" s="76"/>
      <c r="BS51" s="76"/>
      <c r="BT51" s="76"/>
      <c r="BU51" s="76"/>
      <c r="BV51" s="76"/>
      <c r="BW51" s="77"/>
      <c r="BX51" s="129">
        <v>108279</v>
      </c>
      <c r="BY51" s="82"/>
      <c r="BZ51" s="82"/>
      <c r="CA51" s="82"/>
      <c r="CB51" s="82"/>
      <c r="CC51" s="82"/>
      <c r="CD51" s="82"/>
      <c r="CE51" s="83"/>
      <c r="CF51" s="75"/>
      <c r="CG51" s="76"/>
      <c r="CH51" s="76"/>
      <c r="CI51" s="76"/>
      <c r="CJ51" s="76"/>
      <c r="CK51" s="76"/>
      <c r="CL51" s="76"/>
      <c r="CM51" s="77"/>
      <c r="CN51" s="167">
        <f t="shared" si="0"/>
        <v>52.53711790393013</v>
      </c>
      <c r="CO51" s="167"/>
      <c r="CP51" s="167"/>
      <c r="CQ51" s="167"/>
      <c r="CR51" s="167"/>
      <c r="CS51" s="167"/>
      <c r="CT51" s="167"/>
      <c r="CU51" s="168"/>
    </row>
    <row r="52" spans="1:99" ht="15" customHeight="1" thickBot="1">
      <c r="A52" s="174" t="s">
        <v>98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69"/>
      <c r="T52" s="87"/>
      <c r="U52" s="79"/>
      <c r="V52" s="79"/>
      <c r="W52" s="79"/>
      <c r="X52" s="79"/>
      <c r="Y52" s="80"/>
      <c r="Z52" s="171" t="s">
        <v>152</v>
      </c>
      <c r="AA52" s="172"/>
      <c r="AB52" s="172"/>
      <c r="AC52" s="172"/>
      <c r="AD52" s="172"/>
      <c r="AE52" s="172"/>
      <c r="AF52" s="172"/>
      <c r="AG52" s="173"/>
      <c r="AH52" s="72">
        <f>AH53+AH54</f>
        <v>193000</v>
      </c>
      <c r="AI52" s="73"/>
      <c r="AJ52" s="73"/>
      <c r="AK52" s="73"/>
      <c r="AL52" s="73"/>
      <c r="AM52" s="73"/>
      <c r="AN52" s="73"/>
      <c r="AO52" s="73"/>
      <c r="AP52" s="73"/>
      <c r="AQ52" s="74"/>
      <c r="AR52" s="21"/>
      <c r="AS52" s="20"/>
      <c r="AT52" s="20"/>
      <c r="AU52" s="20"/>
      <c r="AV52" s="20"/>
      <c r="AW52" s="20"/>
      <c r="AX52" s="20"/>
      <c r="AY52" s="22"/>
      <c r="AZ52" s="129"/>
      <c r="BA52" s="130"/>
      <c r="BB52" s="130"/>
      <c r="BC52" s="130"/>
      <c r="BD52" s="130"/>
      <c r="BE52" s="130"/>
      <c r="BF52" s="130"/>
      <c r="BG52" s="131"/>
      <c r="BH52" s="75"/>
      <c r="BI52" s="76"/>
      <c r="BJ52" s="76"/>
      <c r="BK52" s="76"/>
      <c r="BL52" s="76"/>
      <c r="BM52" s="76"/>
      <c r="BN52" s="76"/>
      <c r="BO52" s="77"/>
      <c r="BP52" s="21"/>
      <c r="BQ52" s="20"/>
      <c r="BR52" s="20"/>
      <c r="BS52" s="20"/>
      <c r="BT52" s="20"/>
      <c r="BU52" s="20"/>
      <c r="BV52" s="20"/>
      <c r="BW52" s="22"/>
      <c r="BX52" s="129">
        <f>BX53+BX54</f>
        <v>0</v>
      </c>
      <c r="BY52" s="82"/>
      <c r="BZ52" s="82"/>
      <c r="CA52" s="82"/>
      <c r="CB52" s="82"/>
      <c r="CC52" s="82"/>
      <c r="CD52" s="82"/>
      <c r="CE52" s="83"/>
      <c r="CF52" s="21"/>
      <c r="CG52" s="20"/>
      <c r="CH52" s="20"/>
      <c r="CI52" s="20"/>
      <c r="CJ52" s="20"/>
      <c r="CK52" s="20"/>
      <c r="CL52" s="20"/>
      <c r="CM52" s="22"/>
      <c r="CN52" s="167">
        <f t="shared" si="0"/>
        <v>0</v>
      </c>
      <c r="CO52" s="167"/>
      <c r="CP52" s="167"/>
      <c r="CQ52" s="167"/>
      <c r="CR52" s="167"/>
      <c r="CS52" s="167"/>
      <c r="CT52" s="167"/>
      <c r="CU52" s="168"/>
    </row>
    <row r="53" spans="1:99" ht="24.75" customHeight="1" thickBot="1">
      <c r="A53" s="188" t="s">
        <v>77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90"/>
      <c r="T53" s="87" t="s">
        <v>50</v>
      </c>
      <c r="U53" s="79"/>
      <c r="V53" s="79"/>
      <c r="W53" s="79"/>
      <c r="X53" s="79"/>
      <c r="Y53" s="80"/>
      <c r="Z53" s="171" t="s">
        <v>152</v>
      </c>
      <c r="AA53" s="172"/>
      <c r="AB53" s="172"/>
      <c r="AC53" s="172"/>
      <c r="AD53" s="172"/>
      <c r="AE53" s="172"/>
      <c r="AF53" s="172"/>
      <c r="AG53" s="173"/>
      <c r="AH53" s="72">
        <v>93000</v>
      </c>
      <c r="AI53" s="73"/>
      <c r="AJ53" s="73"/>
      <c r="AK53" s="73"/>
      <c r="AL53" s="73"/>
      <c r="AM53" s="73"/>
      <c r="AN53" s="73"/>
      <c r="AO53" s="73"/>
      <c r="AP53" s="73"/>
      <c r="AQ53" s="74"/>
      <c r="AR53" s="21"/>
      <c r="AS53" s="20"/>
      <c r="AT53" s="20"/>
      <c r="AU53" s="20"/>
      <c r="AV53" s="20"/>
      <c r="AW53" s="20"/>
      <c r="AX53" s="20"/>
      <c r="AY53" s="22"/>
      <c r="AZ53" s="72">
        <v>62600.64</v>
      </c>
      <c r="BA53" s="73"/>
      <c r="BB53" s="73"/>
      <c r="BC53" s="73"/>
      <c r="BD53" s="73"/>
      <c r="BE53" s="73"/>
      <c r="BF53" s="73"/>
      <c r="BG53" s="74"/>
      <c r="BH53" s="75"/>
      <c r="BI53" s="76"/>
      <c r="BJ53" s="76"/>
      <c r="BK53" s="76"/>
      <c r="BL53" s="76"/>
      <c r="BM53" s="76"/>
      <c r="BN53" s="76"/>
      <c r="BO53" s="77"/>
      <c r="BP53" s="21"/>
      <c r="BQ53" s="20"/>
      <c r="BR53" s="20"/>
      <c r="BS53" s="20"/>
      <c r="BT53" s="20"/>
      <c r="BU53" s="20"/>
      <c r="BV53" s="20"/>
      <c r="BW53" s="22"/>
      <c r="BX53" s="129">
        <v>0</v>
      </c>
      <c r="BY53" s="82"/>
      <c r="BZ53" s="82"/>
      <c r="CA53" s="82"/>
      <c r="CB53" s="82"/>
      <c r="CC53" s="82"/>
      <c r="CD53" s="82"/>
      <c r="CE53" s="83"/>
      <c r="CF53" s="21"/>
      <c r="CG53" s="20"/>
      <c r="CH53" s="20"/>
      <c r="CI53" s="20"/>
      <c r="CJ53" s="20"/>
      <c r="CK53" s="20"/>
      <c r="CL53" s="20"/>
      <c r="CM53" s="22"/>
      <c r="CN53" s="167">
        <f t="shared" si="0"/>
        <v>0</v>
      </c>
      <c r="CO53" s="167"/>
      <c r="CP53" s="167"/>
      <c r="CQ53" s="167"/>
      <c r="CR53" s="167"/>
      <c r="CS53" s="167"/>
      <c r="CT53" s="167"/>
      <c r="CU53" s="168"/>
    </row>
    <row r="54" spans="1:99" ht="23.25" customHeight="1" thickBot="1">
      <c r="A54" s="188" t="s">
        <v>78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90"/>
      <c r="T54" s="87" t="s">
        <v>130</v>
      </c>
      <c r="U54" s="79"/>
      <c r="V54" s="79"/>
      <c r="W54" s="79"/>
      <c r="X54" s="79"/>
      <c r="Y54" s="80"/>
      <c r="Z54" s="171" t="s">
        <v>152</v>
      </c>
      <c r="AA54" s="172"/>
      <c r="AB54" s="172"/>
      <c r="AC54" s="172"/>
      <c r="AD54" s="172"/>
      <c r="AE54" s="172"/>
      <c r="AF54" s="172"/>
      <c r="AG54" s="173"/>
      <c r="AH54" s="72">
        <v>100000</v>
      </c>
      <c r="AI54" s="73"/>
      <c r="AJ54" s="73"/>
      <c r="AK54" s="73"/>
      <c r="AL54" s="73"/>
      <c r="AM54" s="73"/>
      <c r="AN54" s="73"/>
      <c r="AO54" s="73"/>
      <c r="AP54" s="73"/>
      <c r="AQ54" s="74"/>
      <c r="AR54" s="21"/>
      <c r="AS54" s="20"/>
      <c r="AT54" s="20"/>
      <c r="AU54" s="20"/>
      <c r="AV54" s="20"/>
      <c r="AW54" s="20"/>
      <c r="AX54" s="20"/>
      <c r="AY54" s="22"/>
      <c r="AZ54" s="72">
        <v>338</v>
      </c>
      <c r="BA54" s="73"/>
      <c r="BB54" s="73"/>
      <c r="BC54" s="73"/>
      <c r="BD54" s="73"/>
      <c r="BE54" s="73"/>
      <c r="BF54" s="73"/>
      <c r="BG54" s="74"/>
      <c r="BH54" s="75"/>
      <c r="BI54" s="76"/>
      <c r="BJ54" s="76"/>
      <c r="BK54" s="76"/>
      <c r="BL54" s="76"/>
      <c r="BM54" s="76"/>
      <c r="BN54" s="76"/>
      <c r="BO54" s="77"/>
      <c r="BP54" s="21"/>
      <c r="BQ54" s="20"/>
      <c r="BR54" s="20"/>
      <c r="BS54" s="20"/>
      <c r="BT54" s="20"/>
      <c r="BU54" s="20"/>
      <c r="BV54" s="20"/>
      <c r="BW54" s="22"/>
      <c r="BX54" s="129">
        <v>0</v>
      </c>
      <c r="BY54" s="82"/>
      <c r="BZ54" s="82"/>
      <c r="CA54" s="82"/>
      <c r="CB54" s="82"/>
      <c r="CC54" s="82"/>
      <c r="CD54" s="82"/>
      <c r="CE54" s="83"/>
      <c r="CF54" s="21"/>
      <c r="CG54" s="20"/>
      <c r="CH54" s="20"/>
      <c r="CI54" s="20"/>
      <c r="CJ54" s="20"/>
      <c r="CK54" s="20"/>
      <c r="CL54" s="20"/>
      <c r="CM54" s="22"/>
      <c r="CN54" s="167">
        <f t="shared" si="0"/>
        <v>0</v>
      </c>
      <c r="CO54" s="167"/>
      <c r="CP54" s="167"/>
      <c r="CQ54" s="167"/>
      <c r="CR54" s="167"/>
      <c r="CS54" s="167"/>
      <c r="CT54" s="167"/>
      <c r="CU54" s="168"/>
    </row>
    <row r="55" spans="1:99" ht="27" customHeight="1" thickBot="1">
      <c r="A55" s="188" t="s">
        <v>77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90"/>
      <c r="T55" s="87" t="s">
        <v>54</v>
      </c>
      <c r="U55" s="79"/>
      <c r="V55" s="79"/>
      <c r="W55" s="79"/>
      <c r="X55" s="79"/>
      <c r="Y55" s="80"/>
      <c r="Z55" s="171" t="s">
        <v>153</v>
      </c>
      <c r="AA55" s="172"/>
      <c r="AB55" s="172"/>
      <c r="AC55" s="172"/>
      <c r="AD55" s="172"/>
      <c r="AE55" s="172"/>
      <c r="AF55" s="172"/>
      <c r="AG55" s="173"/>
      <c r="AH55" s="129">
        <v>0</v>
      </c>
      <c r="AI55" s="130"/>
      <c r="AJ55" s="130"/>
      <c r="AK55" s="130"/>
      <c r="AL55" s="130"/>
      <c r="AM55" s="130"/>
      <c r="AN55" s="130"/>
      <c r="AO55" s="130"/>
      <c r="AP55" s="130"/>
      <c r="AQ55" s="131"/>
      <c r="AR55" s="21"/>
      <c r="AS55" s="20"/>
      <c r="AT55" s="20"/>
      <c r="AU55" s="20"/>
      <c r="AV55" s="20"/>
      <c r="AW55" s="20"/>
      <c r="AX55" s="20"/>
      <c r="AY55" s="22"/>
      <c r="AZ55" s="50"/>
      <c r="BA55" s="51"/>
      <c r="BB55" s="51"/>
      <c r="BC55" s="51"/>
      <c r="BD55" s="51"/>
      <c r="BE55" s="51"/>
      <c r="BF55" s="51"/>
      <c r="BG55" s="52"/>
      <c r="BH55" s="21"/>
      <c r="BI55" s="20"/>
      <c r="BJ55" s="20"/>
      <c r="BK55" s="20"/>
      <c r="BL55" s="20"/>
      <c r="BM55" s="20"/>
      <c r="BN55" s="20"/>
      <c r="BO55" s="22"/>
      <c r="BP55" s="21"/>
      <c r="BQ55" s="20"/>
      <c r="BR55" s="20"/>
      <c r="BS55" s="20"/>
      <c r="BT55" s="20"/>
      <c r="BU55" s="20"/>
      <c r="BV55" s="20"/>
      <c r="BW55" s="22"/>
      <c r="BX55" s="129">
        <v>0</v>
      </c>
      <c r="BY55" s="130"/>
      <c r="BZ55" s="130"/>
      <c r="CA55" s="130"/>
      <c r="CB55" s="130"/>
      <c r="CC55" s="130"/>
      <c r="CD55" s="130"/>
      <c r="CE55" s="131"/>
      <c r="CF55" s="21"/>
      <c r="CG55" s="20"/>
      <c r="CH55" s="20"/>
      <c r="CI55" s="20"/>
      <c r="CJ55" s="20"/>
      <c r="CK55" s="20"/>
      <c r="CL55" s="20"/>
      <c r="CM55" s="22"/>
      <c r="CN55" s="167">
        <v>0</v>
      </c>
      <c r="CO55" s="167"/>
      <c r="CP55" s="167"/>
      <c r="CQ55" s="167"/>
      <c r="CR55" s="167"/>
      <c r="CS55" s="167"/>
      <c r="CT55" s="167"/>
      <c r="CU55" s="168"/>
    </row>
    <row r="56" spans="1:99" ht="24.75" customHeight="1" thickBot="1">
      <c r="A56" s="188" t="s">
        <v>78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90"/>
      <c r="T56" s="87" t="s">
        <v>55</v>
      </c>
      <c r="U56" s="79"/>
      <c r="V56" s="79"/>
      <c r="W56" s="79"/>
      <c r="X56" s="79"/>
      <c r="Y56" s="80"/>
      <c r="Z56" s="171" t="s">
        <v>154</v>
      </c>
      <c r="AA56" s="172"/>
      <c r="AB56" s="172"/>
      <c r="AC56" s="172"/>
      <c r="AD56" s="172"/>
      <c r="AE56" s="172"/>
      <c r="AF56" s="172"/>
      <c r="AG56" s="173"/>
      <c r="AH56" s="129">
        <v>0</v>
      </c>
      <c r="AI56" s="130"/>
      <c r="AJ56" s="130"/>
      <c r="AK56" s="130"/>
      <c r="AL56" s="130"/>
      <c r="AM56" s="130"/>
      <c r="AN56" s="130"/>
      <c r="AO56" s="130"/>
      <c r="AP56" s="130"/>
      <c r="AQ56" s="131"/>
      <c r="AR56" s="21"/>
      <c r="AS56" s="20"/>
      <c r="AT56" s="20"/>
      <c r="AU56" s="20"/>
      <c r="AV56" s="20"/>
      <c r="AW56" s="20"/>
      <c r="AX56" s="20"/>
      <c r="AY56" s="22"/>
      <c r="AZ56" s="50"/>
      <c r="BA56" s="51"/>
      <c r="BB56" s="51"/>
      <c r="BC56" s="51"/>
      <c r="BD56" s="51"/>
      <c r="BE56" s="51"/>
      <c r="BF56" s="51"/>
      <c r="BG56" s="52"/>
      <c r="BH56" s="21"/>
      <c r="BI56" s="20"/>
      <c r="BJ56" s="20"/>
      <c r="BK56" s="20"/>
      <c r="BL56" s="20"/>
      <c r="BM56" s="20"/>
      <c r="BN56" s="20"/>
      <c r="BO56" s="22"/>
      <c r="BP56" s="21"/>
      <c r="BQ56" s="20"/>
      <c r="BR56" s="20"/>
      <c r="BS56" s="20"/>
      <c r="BT56" s="20"/>
      <c r="BU56" s="20"/>
      <c r="BV56" s="20"/>
      <c r="BW56" s="22"/>
      <c r="BX56" s="129">
        <v>0</v>
      </c>
      <c r="BY56" s="130"/>
      <c r="BZ56" s="130"/>
      <c r="CA56" s="130"/>
      <c r="CB56" s="130"/>
      <c r="CC56" s="130"/>
      <c r="CD56" s="130"/>
      <c r="CE56" s="131"/>
      <c r="CF56" s="21"/>
      <c r="CG56" s="20"/>
      <c r="CH56" s="20"/>
      <c r="CI56" s="20"/>
      <c r="CJ56" s="20"/>
      <c r="CK56" s="20"/>
      <c r="CL56" s="20"/>
      <c r="CM56" s="22"/>
      <c r="CN56" s="167">
        <v>0</v>
      </c>
      <c r="CO56" s="167"/>
      <c r="CP56" s="167"/>
      <c r="CQ56" s="167"/>
      <c r="CR56" s="167"/>
      <c r="CS56" s="167"/>
      <c r="CT56" s="167"/>
      <c r="CU56" s="168"/>
    </row>
    <row r="57" spans="1:99" ht="24" customHeight="1" thickBot="1">
      <c r="A57" s="188" t="s">
        <v>74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90"/>
      <c r="T57" s="87" t="s">
        <v>50</v>
      </c>
      <c r="U57" s="79"/>
      <c r="V57" s="79"/>
      <c r="W57" s="79"/>
      <c r="X57" s="79"/>
      <c r="Y57" s="80"/>
      <c r="Z57" s="171" t="s">
        <v>131</v>
      </c>
      <c r="AA57" s="172"/>
      <c r="AB57" s="172"/>
      <c r="AC57" s="172"/>
      <c r="AD57" s="172"/>
      <c r="AE57" s="172"/>
      <c r="AF57" s="172"/>
      <c r="AG57" s="173"/>
      <c r="AH57" s="129">
        <v>0</v>
      </c>
      <c r="AI57" s="130"/>
      <c r="AJ57" s="130"/>
      <c r="AK57" s="130"/>
      <c r="AL57" s="130"/>
      <c r="AM57" s="130"/>
      <c r="AN57" s="130"/>
      <c r="AO57" s="130"/>
      <c r="AP57" s="130"/>
      <c r="AQ57" s="131"/>
      <c r="AR57" s="21"/>
      <c r="AS57" s="20"/>
      <c r="AT57" s="20"/>
      <c r="AU57" s="20"/>
      <c r="AV57" s="20"/>
      <c r="AW57" s="20"/>
      <c r="AX57" s="20"/>
      <c r="AY57" s="22"/>
      <c r="AZ57" s="129">
        <v>5000</v>
      </c>
      <c r="BA57" s="130"/>
      <c r="BB57" s="130"/>
      <c r="BC57" s="130"/>
      <c r="BD57" s="130"/>
      <c r="BE57" s="130"/>
      <c r="BF57" s="130"/>
      <c r="BG57" s="131"/>
      <c r="BH57" s="75"/>
      <c r="BI57" s="76"/>
      <c r="BJ57" s="76"/>
      <c r="BK57" s="76"/>
      <c r="BL57" s="76"/>
      <c r="BM57" s="76"/>
      <c r="BN57" s="76"/>
      <c r="BO57" s="77"/>
      <c r="BP57" s="21"/>
      <c r="BQ57" s="20"/>
      <c r="BR57" s="20"/>
      <c r="BS57" s="20"/>
      <c r="BT57" s="20"/>
      <c r="BU57" s="20"/>
      <c r="BV57" s="20"/>
      <c r="BW57" s="22"/>
      <c r="BX57" s="129">
        <v>0</v>
      </c>
      <c r="BY57" s="82"/>
      <c r="BZ57" s="82"/>
      <c r="CA57" s="82"/>
      <c r="CB57" s="82"/>
      <c r="CC57" s="82"/>
      <c r="CD57" s="82"/>
      <c r="CE57" s="83"/>
      <c r="CF57" s="21"/>
      <c r="CG57" s="20"/>
      <c r="CH57" s="20"/>
      <c r="CI57" s="20"/>
      <c r="CJ57" s="20"/>
      <c r="CK57" s="20"/>
      <c r="CL57" s="20"/>
      <c r="CM57" s="22"/>
      <c r="CN57" s="167">
        <v>0</v>
      </c>
      <c r="CO57" s="167"/>
      <c r="CP57" s="167"/>
      <c r="CQ57" s="167"/>
      <c r="CR57" s="167"/>
      <c r="CS57" s="167"/>
      <c r="CT57" s="167"/>
      <c r="CU57" s="168"/>
    </row>
    <row r="58" spans="1:99" ht="22.5" customHeight="1" thickBot="1">
      <c r="A58" s="174" t="s">
        <v>91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69"/>
      <c r="T58" s="186" t="s">
        <v>51</v>
      </c>
      <c r="U58" s="187"/>
      <c r="V58" s="187"/>
      <c r="W58" s="187"/>
      <c r="X58" s="187"/>
      <c r="Y58" s="187"/>
      <c r="Z58" s="179" t="s">
        <v>155</v>
      </c>
      <c r="AA58" s="179"/>
      <c r="AB58" s="179"/>
      <c r="AC58" s="179"/>
      <c r="AD58" s="179"/>
      <c r="AE58" s="179"/>
      <c r="AF58" s="179"/>
      <c r="AG58" s="179"/>
      <c r="AH58" s="183">
        <v>60100</v>
      </c>
      <c r="AI58" s="183"/>
      <c r="AJ58" s="183"/>
      <c r="AK58" s="183"/>
      <c r="AL58" s="183"/>
      <c r="AM58" s="183"/>
      <c r="AN58" s="183"/>
      <c r="AO58" s="183"/>
      <c r="AP58" s="183"/>
      <c r="AQ58" s="183"/>
      <c r="AR58" s="165"/>
      <c r="AS58" s="165"/>
      <c r="AT58" s="165"/>
      <c r="AU58" s="165"/>
      <c r="AV58" s="165"/>
      <c r="AW58" s="165"/>
      <c r="AX58" s="165"/>
      <c r="AY58" s="165"/>
      <c r="AZ58" s="183">
        <v>49400</v>
      </c>
      <c r="BA58" s="183"/>
      <c r="BB58" s="183"/>
      <c r="BC58" s="183"/>
      <c r="BD58" s="183"/>
      <c r="BE58" s="183"/>
      <c r="BF58" s="183"/>
      <c r="BG58" s="183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83">
        <v>4462.88</v>
      </c>
      <c r="BY58" s="166"/>
      <c r="BZ58" s="166"/>
      <c r="CA58" s="166"/>
      <c r="CB58" s="166"/>
      <c r="CC58" s="166"/>
      <c r="CD58" s="166"/>
      <c r="CE58" s="166"/>
      <c r="CF58" s="75"/>
      <c r="CG58" s="76"/>
      <c r="CH58" s="76"/>
      <c r="CI58" s="76"/>
      <c r="CJ58" s="76"/>
      <c r="CK58" s="76"/>
      <c r="CL58" s="76"/>
      <c r="CM58" s="77"/>
      <c r="CN58" s="167">
        <f t="shared" si="0"/>
        <v>7.425757071547421</v>
      </c>
      <c r="CO58" s="167"/>
      <c r="CP58" s="167"/>
      <c r="CQ58" s="167"/>
      <c r="CR58" s="167"/>
      <c r="CS58" s="167"/>
      <c r="CT58" s="167"/>
      <c r="CU58" s="168"/>
    </row>
    <row r="59" spans="1:99" ht="15" customHeight="1" thickBot="1">
      <c r="A59" s="188" t="s">
        <v>107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90"/>
      <c r="T59" s="87" t="s">
        <v>52</v>
      </c>
      <c r="U59" s="79"/>
      <c r="V59" s="79"/>
      <c r="W59" s="79"/>
      <c r="X59" s="79"/>
      <c r="Y59" s="80"/>
      <c r="Z59" s="171" t="s">
        <v>156</v>
      </c>
      <c r="AA59" s="172"/>
      <c r="AB59" s="172"/>
      <c r="AC59" s="172"/>
      <c r="AD59" s="172"/>
      <c r="AE59" s="172"/>
      <c r="AF59" s="172"/>
      <c r="AG59" s="173"/>
      <c r="AH59" s="129">
        <v>155300</v>
      </c>
      <c r="AI59" s="130"/>
      <c r="AJ59" s="130"/>
      <c r="AK59" s="130"/>
      <c r="AL59" s="130"/>
      <c r="AM59" s="130"/>
      <c r="AN59" s="130"/>
      <c r="AO59" s="130"/>
      <c r="AP59" s="130"/>
      <c r="AQ59" s="131"/>
      <c r="AR59" s="75"/>
      <c r="AS59" s="76"/>
      <c r="AT59" s="76"/>
      <c r="AU59" s="76"/>
      <c r="AV59" s="76"/>
      <c r="AW59" s="76"/>
      <c r="AX59" s="76"/>
      <c r="AY59" s="77"/>
      <c r="AZ59" s="129"/>
      <c r="BA59" s="130"/>
      <c r="BB59" s="130"/>
      <c r="BC59" s="130"/>
      <c r="BD59" s="130"/>
      <c r="BE59" s="130"/>
      <c r="BF59" s="130"/>
      <c r="BG59" s="131"/>
      <c r="BH59" s="75"/>
      <c r="BI59" s="76"/>
      <c r="BJ59" s="76"/>
      <c r="BK59" s="76"/>
      <c r="BL59" s="76"/>
      <c r="BM59" s="76"/>
      <c r="BN59" s="76"/>
      <c r="BO59" s="77"/>
      <c r="BP59" s="75"/>
      <c r="BQ59" s="76"/>
      <c r="BR59" s="76"/>
      <c r="BS59" s="76"/>
      <c r="BT59" s="76"/>
      <c r="BU59" s="76"/>
      <c r="BV59" s="76"/>
      <c r="BW59" s="77"/>
      <c r="BX59" s="81">
        <v>0</v>
      </c>
      <c r="BY59" s="82"/>
      <c r="BZ59" s="82"/>
      <c r="CA59" s="82"/>
      <c r="CB59" s="82"/>
      <c r="CC59" s="82"/>
      <c r="CD59" s="82"/>
      <c r="CE59" s="83"/>
      <c r="CF59" s="75"/>
      <c r="CG59" s="76"/>
      <c r="CH59" s="76"/>
      <c r="CI59" s="76"/>
      <c r="CJ59" s="76"/>
      <c r="CK59" s="76"/>
      <c r="CL59" s="76"/>
      <c r="CM59" s="77"/>
      <c r="CN59" s="167">
        <f t="shared" si="0"/>
        <v>0</v>
      </c>
      <c r="CO59" s="167"/>
      <c r="CP59" s="167"/>
      <c r="CQ59" s="167"/>
      <c r="CR59" s="167"/>
      <c r="CS59" s="167"/>
      <c r="CT59" s="167"/>
      <c r="CU59" s="168"/>
    </row>
    <row r="60" spans="1:99" ht="29.25" customHeight="1" thickBot="1">
      <c r="A60" s="169" t="s">
        <v>105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292"/>
      <c r="M60" s="54"/>
      <c r="N60" s="54"/>
      <c r="O60" s="54"/>
      <c r="P60" s="54"/>
      <c r="Q60" s="54"/>
      <c r="R60" s="54"/>
      <c r="S60" s="55"/>
      <c r="T60" s="175" t="s">
        <v>96</v>
      </c>
      <c r="U60" s="176"/>
      <c r="V60" s="176"/>
      <c r="W60" s="176"/>
      <c r="X60" s="56"/>
      <c r="Y60" s="57"/>
      <c r="Z60" s="191" t="s">
        <v>178</v>
      </c>
      <c r="AA60" s="192"/>
      <c r="AB60" s="192"/>
      <c r="AC60" s="192"/>
      <c r="AD60" s="192"/>
      <c r="AE60" s="192"/>
      <c r="AF60" s="192"/>
      <c r="AG60" s="193"/>
      <c r="AH60" s="129">
        <v>8113000</v>
      </c>
      <c r="AI60" s="130"/>
      <c r="AJ60" s="130"/>
      <c r="AK60" s="130"/>
      <c r="AL60" s="130"/>
      <c r="AM60" s="130"/>
      <c r="AN60" s="130"/>
      <c r="AO60" s="130"/>
      <c r="AP60" s="130"/>
      <c r="AQ60" s="131"/>
      <c r="AR60" s="21"/>
      <c r="AS60" s="20"/>
      <c r="AT60" s="20"/>
      <c r="AU60" s="20"/>
      <c r="AV60" s="20"/>
      <c r="AW60" s="20"/>
      <c r="AX60" s="20"/>
      <c r="AY60" s="22"/>
      <c r="AZ60" s="42"/>
      <c r="BA60" s="43"/>
      <c r="BB60" s="43"/>
      <c r="BC60" s="43"/>
      <c r="BD60" s="43"/>
      <c r="BE60" s="43"/>
      <c r="BF60" s="43"/>
      <c r="BG60" s="44"/>
      <c r="BH60" s="21"/>
      <c r="BI60" s="20"/>
      <c r="BJ60" s="20"/>
      <c r="BK60" s="20"/>
      <c r="BL60" s="20"/>
      <c r="BM60" s="20"/>
      <c r="BN60" s="20"/>
      <c r="BO60" s="22"/>
      <c r="BP60" s="21"/>
      <c r="BQ60" s="20"/>
      <c r="BR60" s="20"/>
      <c r="BS60" s="20"/>
      <c r="BT60" s="20"/>
      <c r="BU60" s="20"/>
      <c r="BV60" s="20"/>
      <c r="BW60" s="22"/>
      <c r="BX60" s="129">
        <v>1802012.2</v>
      </c>
      <c r="BY60" s="82"/>
      <c r="BZ60" s="82"/>
      <c r="CA60" s="82"/>
      <c r="CB60" s="82"/>
      <c r="CC60" s="82"/>
      <c r="CD60" s="82"/>
      <c r="CE60" s="83"/>
      <c r="CF60" s="21"/>
      <c r="CG60" s="20"/>
      <c r="CH60" s="20"/>
      <c r="CI60" s="20"/>
      <c r="CJ60" s="20"/>
      <c r="CK60" s="20"/>
      <c r="CL60" s="20"/>
      <c r="CM60" s="22"/>
      <c r="CN60" s="167">
        <f t="shared" si="0"/>
        <v>22.21141624553186</v>
      </c>
      <c r="CO60" s="167"/>
      <c r="CP60" s="167"/>
      <c r="CQ60" s="167"/>
      <c r="CR60" s="167"/>
      <c r="CS60" s="167"/>
      <c r="CT60" s="167"/>
      <c r="CU60" s="168"/>
    </row>
    <row r="61" spans="1:99" ht="30" customHeight="1" thickBot="1">
      <c r="A61" s="174" t="s">
        <v>124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69"/>
      <c r="T61" s="175" t="s">
        <v>96</v>
      </c>
      <c r="U61" s="176"/>
      <c r="V61" s="176"/>
      <c r="W61" s="176"/>
      <c r="X61" s="176"/>
      <c r="Y61" s="177"/>
      <c r="Z61" s="191" t="s">
        <v>157</v>
      </c>
      <c r="AA61" s="192"/>
      <c r="AB61" s="192"/>
      <c r="AC61" s="192"/>
      <c r="AD61" s="192"/>
      <c r="AE61" s="192"/>
      <c r="AF61" s="192"/>
      <c r="AG61" s="193"/>
      <c r="AH61" s="129">
        <v>500000</v>
      </c>
      <c r="AI61" s="130"/>
      <c r="AJ61" s="130"/>
      <c r="AK61" s="130"/>
      <c r="AL61" s="130"/>
      <c r="AM61" s="130"/>
      <c r="AN61" s="130"/>
      <c r="AO61" s="130"/>
      <c r="AP61" s="130"/>
      <c r="AQ61" s="131"/>
      <c r="AR61" s="75"/>
      <c r="AS61" s="76"/>
      <c r="AT61" s="76"/>
      <c r="AU61" s="76"/>
      <c r="AV61" s="76"/>
      <c r="AW61" s="76"/>
      <c r="AX61" s="76"/>
      <c r="AY61" s="77"/>
      <c r="AZ61" s="129" t="e">
        <f>#REF!+#REF!+#REF!+#REF!</f>
        <v>#REF!</v>
      </c>
      <c r="BA61" s="130"/>
      <c r="BB61" s="130"/>
      <c r="BC61" s="130"/>
      <c r="BD61" s="130"/>
      <c r="BE61" s="130"/>
      <c r="BF61" s="130"/>
      <c r="BG61" s="131"/>
      <c r="BH61" s="75"/>
      <c r="BI61" s="76"/>
      <c r="BJ61" s="76"/>
      <c r="BK61" s="76"/>
      <c r="BL61" s="76"/>
      <c r="BM61" s="76"/>
      <c r="BN61" s="76"/>
      <c r="BO61" s="77"/>
      <c r="BP61" s="75"/>
      <c r="BQ61" s="76"/>
      <c r="BR61" s="76"/>
      <c r="BS61" s="76"/>
      <c r="BT61" s="76"/>
      <c r="BU61" s="76"/>
      <c r="BV61" s="76"/>
      <c r="BW61" s="77"/>
      <c r="BX61" s="81">
        <v>476900</v>
      </c>
      <c r="BY61" s="82"/>
      <c r="BZ61" s="82"/>
      <c r="CA61" s="82"/>
      <c r="CB61" s="82"/>
      <c r="CC61" s="82"/>
      <c r="CD61" s="82"/>
      <c r="CE61" s="83"/>
      <c r="CF61" s="75"/>
      <c r="CG61" s="76"/>
      <c r="CH61" s="76"/>
      <c r="CI61" s="76"/>
      <c r="CJ61" s="76"/>
      <c r="CK61" s="76"/>
      <c r="CL61" s="76"/>
      <c r="CM61" s="77"/>
      <c r="CN61" s="167">
        <f t="shared" si="0"/>
        <v>95.38</v>
      </c>
      <c r="CO61" s="167"/>
      <c r="CP61" s="167"/>
      <c r="CQ61" s="167"/>
      <c r="CR61" s="167"/>
      <c r="CS61" s="167"/>
      <c r="CT61" s="167"/>
      <c r="CU61" s="168"/>
    </row>
    <row r="62" spans="1:99" ht="30.75" customHeight="1" thickBot="1">
      <c r="A62" s="174" t="s">
        <v>97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69"/>
      <c r="T62" s="175" t="s">
        <v>96</v>
      </c>
      <c r="U62" s="176"/>
      <c r="V62" s="176"/>
      <c r="W62" s="176"/>
      <c r="X62" s="176"/>
      <c r="Y62" s="177"/>
      <c r="Z62" s="191" t="s">
        <v>158</v>
      </c>
      <c r="AA62" s="192"/>
      <c r="AB62" s="192"/>
      <c r="AC62" s="192"/>
      <c r="AD62" s="192"/>
      <c r="AE62" s="192"/>
      <c r="AF62" s="192"/>
      <c r="AG62" s="193"/>
      <c r="AH62" s="129">
        <v>4214500</v>
      </c>
      <c r="AI62" s="130"/>
      <c r="AJ62" s="130"/>
      <c r="AK62" s="130"/>
      <c r="AL62" s="130"/>
      <c r="AM62" s="130"/>
      <c r="AN62" s="130"/>
      <c r="AO62" s="130"/>
      <c r="AP62" s="130"/>
      <c r="AQ62" s="131"/>
      <c r="AR62" s="21"/>
      <c r="AS62" s="20"/>
      <c r="AT62" s="20"/>
      <c r="AU62" s="20"/>
      <c r="AV62" s="20"/>
      <c r="AW62" s="20"/>
      <c r="AX62" s="20"/>
      <c r="AY62" s="22"/>
      <c r="AZ62" s="129" t="e">
        <f>#REF!+#REF!</f>
        <v>#REF!</v>
      </c>
      <c r="BA62" s="130"/>
      <c r="BB62" s="130"/>
      <c r="BC62" s="130"/>
      <c r="BD62" s="130"/>
      <c r="BE62" s="130"/>
      <c r="BF62" s="130"/>
      <c r="BG62" s="131"/>
      <c r="BH62" s="21"/>
      <c r="BI62" s="20"/>
      <c r="BJ62" s="20"/>
      <c r="BK62" s="20"/>
      <c r="BL62" s="20"/>
      <c r="BM62" s="20"/>
      <c r="BN62" s="20"/>
      <c r="BO62" s="22"/>
      <c r="BP62" s="21"/>
      <c r="BQ62" s="20"/>
      <c r="BR62" s="20"/>
      <c r="BS62" s="20"/>
      <c r="BT62" s="20"/>
      <c r="BU62" s="20"/>
      <c r="BV62" s="20"/>
      <c r="BW62" s="22"/>
      <c r="BX62" s="129">
        <v>3452338.08</v>
      </c>
      <c r="BY62" s="82"/>
      <c r="BZ62" s="82"/>
      <c r="CA62" s="82"/>
      <c r="CB62" s="82"/>
      <c r="CC62" s="82"/>
      <c r="CD62" s="82"/>
      <c r="CE62" s="83"/>
      <c r="CF62" s="21"/>
      <c r="CG62" s="20"/>
      <c r="CH62" s="20"/>
      <c r="CI62" s="20"/>
      <c r="CJ62" s="20"/>
      <c r="CK62" s="20"/>
      <c r="CL62" s="20"/>
      <c r="CM62" s="22"/>
      <c r="CN62" s="167">
        <f t="shared" si="0"/>
        <v>81.91572143789298</v>
      </c>
      <c r="CO62" s="167"/>
      <c r="CP62" s="167"/>
      <c r="CQ62" s="167"/>
      <c r="CR62" s="167"/>
      <c r="CS62" s="167"/>
      <c r="CT62" s="167"/>
      <c r="CU62" s="168"/>
    </row>
    <row r="63" spans="1:99" ht="30.75" customHeight="1" thickBot="1">
      <c r="A63" s="174" t="s">
        <v>97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69"/>
      <c r="T63" s="175" t="s">
        <v>96</v>
      </c>
      <c r="U63" s="176"/>
      <c r="V63" s="176"/>
      <c r="W63" s="176"/>
      <c r="X63" s="176"/>
      <c r="Y63" s="177"/>
      <c r="Z63" s="191" t="s">
        <v>159</v>
      </c>
      <c r="AA63" s="192"/>
      <c r="AB63" s="192"/>
      <c r="AC63" s="192"/>
      <c r="AD63" s="192"/>
      <c r="AE63" s="192"/>
      <c r="AF63" s="192"/>
      <c r="AG63" s="193"/>
      <c r="AH63" s="129">
        <v>765000</v>
      </c>
      <c r="AI63" s="130"/>
      <c r="AJ63" s="130"/>
      <c r="AK63" s="130"/>
      <c r="AL63" s="130"/>
      <c r="AM63" s="130"/>
      <c r="AN63" s="130"/>
      <c r="AO63" s="130"/>
      <c r="AP63" s="130"/>
      <c r="AQ63" s="131"/>
      <c r="AR63" s="21"/>
      <c r="AS63" s="20"/>
      <c r="AT63" s="20"/>
      <c r="AU63" s="20"/>
      <c r="AV63" s="20"/>
      <c r="AW63" s="20"/>
      <c r="AX63" s="20"/>
      <c r="AY63" s="22"/>
      <c r="AZ63" s="129" t="e">
        <f>#REF!+#REF!</f>
        <v>#REF!</v>
      </c>
      <c r="BA63" s="130"/>
      <c r="BB63" s="130"/>
      <c r="BC63" s="130"/>
      <c r="BD63" s="130"/>
      <c r="BE63" s="130"/>
      <c r="BF63" s="130"/>
      <c r="BG63" s="131"/>
      <c r="BH63" s="21"/>
      <c r="BI63" s="20"/>
      <c r="BJ63" s="20"/>
      <c r="BK63" s="20"/>
      <c r="BL63" s="20"/>
      <c r="BM63" s="20"/>
      <c r="BN63" s="20"/>
      <c r="BO63" s="22"/>
      <c r="BP63" s="21"/>
      <c r="BQ63" s="20"/>
      <c r="BR63" s="20"/>
      <c r="BS63" s="20"/>
      <c r="BT63" s="20"/>
      <c r="BU63" s="20"/>
      <c r="BV63" s="20"/>
      <c r="BW63" s="22"/>
      <c r="BX63" s="129">
        <v>47782.37</v>
      </c>
      <c r="BY63" s="82"/>
      <c r="BZ63" s="82"/>
      <c r="CA63" s="82"/>
      <c r="CB63" s="82"/>
      <c r="CC63" s="82"/>
      <c r="CD63" s="82"/>
      <c r="CE63" s="83"/>
      <c r="CF63" s="21"/>
      <c r="CG63" s="20"/>
      <c r="CH63" s="20"/>
      <c r="CI63" s="20"/>
      <c r="CJ63" s="20"/>
      <c r="CK63" s="20"/>
      <c r="CL63" s="20"/>
      <c r="CM63" s="22"/>
      <c r="CN63" s="167">
        <f t="shared" si="0"/>
        <v>6.246061437908497</v>
      </c>
      <c r="CO63" s="167"/>
      <c r="CP63" s="167"/>
      <c r="CQ63" s="167"/>
      <c r="CR63" s="167"/>
      <c r="CS63" s="167"/>
      <c r="CT63" s="167"/>
      <c r="CU63" s="168"/>
    </row>
    <row r="64" spans="1:99" ht="32.25" customHeight="1" thickBot="1">
      <c r="A64" s="169" t="s">
        <v>81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8"/>
      <c r="T64" s="175" t="s">
        <v>52</v>
      </c>
      <c r="U64" s="176"/>
      <c r="V64" s="176"/>
      <c r="W64" s="176"/>
      <c r="X64" s="176"/>
      <c r="Y64" s="177"/>
      <c r="Z64" s="191" t="s">
        <v>160</v>
      </c>
      <c r="AA64" s="192"/>
      <c r="AB64" s="192"/>
      <c r="AC64" s="192"/>
      <c r="AD64" s="192"/>
      <c r="AE64" s="192"/>
      <c r="AF64" s="192"/>
      <c r="AG64" s="193"/>
      <c r="AH64" s="129">
        <v>35000</v>
      </c>
      <c r="AI64" s="130"/>
      <c r="AJ64" s="130"/>
      <c r="AK64" s="130"/>
      <c r="AL64" s="130"/>
      <c r="AM64" s="130"/>
      <c r="AN64" s="130"/>
      <c r="AO64" s="130"/>
      <c r="AP64" s="130"/>
      <c r="AQ64" s="131"/>
      <c r="AR64" s="75"/>
      <c r="AS64" s="76"/>
      <c r="AT64" s="76"/>
      <c r="AU64" s="76"/>
      <c r="AV64" s="76"/>
      <c r="AW64" s="76"/>
      <c r="AX64" s="76"/>
      <c r="AY64" s="77"/>
      <c r="AZ64" s="129"/>
      <c r="BA64" s="130"/>
      <c r="BB64" s="130"/>
      <c r="BC64" s="130"/>
      <c r="BD64" s="130"/>
      <c r="BE64" s="130"/>
      <c r="BF64" s="130"/>
      <c r="BG64" s="131"/>
      <c r="BH64" s="75"/>
      <c r="BI64" s="76"/>
      <c r="BJ64" s="76"/>
      <c r="BK64" s="76"/>
      <c r="BL64" s="76"/>
      <c r="BM64" s="76"/>
      <c r="BN64" s="76"/>
      <c r="BO64" s="77"/>
      <c r="BP64" s="75"/>
      <c r="BQ64" s="76"/>
      <c r="BR64" s="76"/>
      <c r="BS64" s="76"/>
      <c r="BT64" s="76"/>
      <c r="BU64" s="76"/>
      <c r="BV64" s="76"/>
      <c r="BW64" s="77"/>
      <c r="BX64" s="129">
        <v>0</v>
      </c>
      <c r="BY64" s="82"/>
      <c r="BZ64" s="82"/>
      <c r="CA64" s="82"/>
      <c r="CB64" s="82"/>
      <c r="CC64" s="82"/>
      <c r="CD64" s="82"/>
      <c r="CE64" s="83"/>
      <c r="CF64" s="75"/>
      <c r="CG64" s="76"/>
      <c r="CH64" s="76"/>
      <c r="CI64" s="76"/>
      <c r="CJ64" s="76"/>
      <c r="CK64" s="76"/>
      <c r="CL64" s="76"/>
      <c r="CM64" s="77"/>
      <c r="CN64" s="167">
        <f t="shared" si="0"/>
        <v>0</v>
      </c>
      <c r="CO64" s="167"/>
      <c r="CP64" s="167"/>
      <c r="CQ64" s="167"/>
      <c r="CR64" s="167"/>
      <c r="CS64" s="167"/>
      <c r="CT64" s="167"/>
      <c r="CU64" s="168"/>
    </row>
    <row r="65" spans="1:99" ht="25.5" customHeight="1" thickBot="1">
      <c r="A65" s="188" t="s">
        <v>92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90"/>
      <c r="T65" s="87" t="s">
        <v>52</v>
      </c>
      <c r="U65" s="79"/>
      <c r="V65" s="79"/>
      <c r="W65" s="79"/>
      <c r="X65" s="79"/>
      <c r="Y65" s="80"/>
      <c r="Z65" s="171" t="s">
        <v>161</v>
      </c>
      <c r="AA65" s="172"/>
      <c r="AB65" s="172"/>
      <c r="AC65" s="172"/>
      <c r="AD65" s="172"/>
      <c r="AE65" s="172"/>
      <c r="AF65" s="172"/>
      <c r="AG65" s="173"/>
      <c r="AH65" s="72">
        <v>5000</v>
      </c>
      <c r="AI65" s="73"/>
      <c r="AJ65" s="73"/>
      <c r="AK65" s="73"/>
      <c r="AL65" s="73"/>
      <c r="AM65" s="73"/>
      <c r="AN65" s="73"/>
      <c r="AO65" s="73"/>
      <c r="AP65" s="73"/>
      <c r="AQ65" s="74"/>
      <c r="AR65" s="75"/>
      <c r="AS65" s="76"/>
      <c r="AT65" s="76"/>
      <c r="AU65" s="76"/>
      <c r="AV65" s="76"/>
      <c r="AW65" s="76"/>
      <c r="AX65" s="76"/>
      <c r="AY65" s="77"/>
      <c r="AZ65" s="72">
        <v>15536</v>
      </c>
      <c r="BA65" s="73"/>
      <c r="BB65" s="73"/>
      <c r="BC65" s="73"/>
      <c r="BD65" s="73"/>
      <c r="BE65" s="73"/>
      <c r="BF65" s="73"/>
      <c r="BG65" s="74"/>
      <c r="BH65" s="75"/>
      <c r="BI65" s="76"/>
      <c r="BJ65" s="76"/>
      <c r="BK65" s="76"/>
      <c r="BL65" s="76"/>
      <c r="BM65" s="76"/>
      <c r="BN65" s="76"/>
      <c r="BO65" s="77"/>
      <c r="BP65" s="75"/>
      <c r="BQ65" s="76"/>
      <c r="BR65" s="76"/>
      <c r="BS65" s="76"/>
      <c r="BT65" s="76"/>
      <c r="BU65" s="76"/>
      <c r="BV65" s="76"/>
      <c r="BW65" s="77"/>
      <c r="BX65" s="72">
        <v>0</v>
      </c>
      <c r="BY65" s="76"/>
      <c r="BZ65" s="76"/>
      <c r="CA65" s="76"/>
      <c r="CB65" s="76"/>
      <c r="CC65" s="76"/>
      <c r="CD65" s="76"/>
      <c r="CE65" s="77"/>
      <c r="CF65" s="75"/>
      <c r="CG65" s="76"/>
      <c r="CH65" s="76"/>
      <c r="CI65" s="76"/>
      <c r="CJ65" s="76"/>
      <c r="CK65" s="76"/>
      <c r="CL65" s="76"/>
      <c r="CM65" s="77"/>
      <c r="CN65" s="167">
        <f t="shared" si="0"/>
        <v>0</v>
      </c>
      <c r="CO65" s="167"/>
      <c r="CP65" s="167"/>
      <c r="CQ65" s="167"/>
      <c r="CR65" s="167"/>
      <c r="CS65" s="167"/>
      <c r="CT65" s="167"/>
      <c r="CU65" s="168"/>
    </row>
    <row r="66" spans="1:99" ht="24" customHeight="1" thickBot="1">
      <c r="A66" s="188" t="s">
        <v>82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90"/>
      <c r="T66" s="291" t="s">
        <v>184</v>
      </c>
      <c r="U66" s="179"/>
      <c r="V66" s="179"/>
      <c r="W66" s="179"/>
      <c r="X66" s="179"/>
      <c r="Y66" s="179"/>
      <c r="Z66" s="171" t="s">
        <v>161</v>
      </c>
      <c r="AA66" s="172"/>
      <c r="AB66" s="172"/>
      <c r="AC66" s="172"/>
      <c r="AD66" s="172"/>
      <c r="AE66" s="172"/>
      <c r="AF66" s="172"/>
      <c r="AG66" s="173"/>
      <c r="AH66" s="72">
        <v>3033100</v>
      </c>
      <c r="AI66" s="73"/>
      <c r="AJ66" s="73"/>
      <c r="AK66" s="73"/>
      <c r="AL66" s="73"/>
      <c r="AM66" s="73"/>
      <c r="AN66" s="73"/>
      <c r="AO66" s="73"/>
      <c r="AP66" s="73"/>
      <c r="AQ66" s="74"/>
      <c r="AR66" s="165"/>
      <c r="AS66" s="165"/>
      <c r="AT66" s="165"/>
      <c r="AU66" s="165"/>
      <c r="AV66" s="165"/>
      <c r="AW66" s="165"/>
      <c r="AX66" s="165"/>
      <c r="AY66" s="165"/>
      <c r="AZ66" s="194">
        <v>53709.5</v>
      </c>
      <c r="BA66" s="194"/>
      <c r="BB66" s="194"/>
      <c r="BC66" s="194"/>
      <c r="BD66" s="194"/>
      <c r="BE66" s="194"/>
      <c r="BF66" s="194"/>
      <c r="BG66" s="194"/>
      <c r="BH66" s="165"/>
      <c r="BI66" s="165"/>
      <c r="BJ66" s="165"/>
      <c r="BK66" s="165"/>
      <c r="BL66" s="165"/>
      <c r="BM66" s="165"/>
      <c r="BN66" s="165"/>
      <c r="BO66" s="165"/>
      <c r="BP66" s="75"/>
      <c r="BQ66" s="76"/>
      <c r="BR66" s="76"/>
      <c r="BS66" s="76"/>
      <c r="BT66" s="76"/>
      <c r="BU66" s="76"/>
      <c r="BV66" s="76"/>
      <c r="BW66" s="77"/>
      <c r="BX66" s="194">
        <v>2596305.37</v>
      </c>
      <c r="BY66" s="165"/>
      <c r="BZ66" s="165"/>
      <c r="CA66" s="165"/>
      <c r="CB66" s="165"/>
      <c r="CC66" s="165"/>
      <c r="CD66" s="165"/>
      <c r="CE66" s="165"/>
      <c r="CF66" s="75"/>
      <c r="CG66" s="76"/>
      <c r="CH66" s="76"/>
      <c r="CI66" s="76"/>
      <c r="CJ66" s="76"/>
      <c r="CK66" s="76"/>
      <c r="CL66" s="76"/>
      <c r="CM66" s="77"/>
      <c r="CN66" s="167">
        <f t="shared" si="0"/>
        <v>85.59906926906466</v>
      </c>
      <c r="CO66" s="167"/>
      <c r="CP66" s="167"/>
      <c r="CQ66" s="167"/>
      <c r="CR66" s="167"/>
      <c r="CS66" s="167"/>
      <c r="CT66" s="167"/>
      <c r="CU66" s="168"/>
    </row>
    <row r="67" spans="1:99" ht="24" customHeight="1" thickBot="1">
      <c r="A67" s="184" t="s">
        <v>106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6"/>
      <c r="U67" s="187"/>
      <c r="V67" s="187"/>
      <c r="W67" s="187"/>
      <c r="X67" s="187"/>
      <c r="Y67" s="187"/>
      <c r="Z67" s="171" t="s">
        <v>161</v>
      </c>
      <c r="AA67" s="172"/>
      <c r="AB67" s="172"/>
      <c r="AC67" s="172"/>
      <c r="AD67" s="172"/>
      <c r="AE67" s="172"/>
      <c r="AF67" s="172"/>
      <c r="AG67" s="173"/>
      <c r="AH67" s="129">
        <v>3038100</v>
      </c>
      <c r="AI67" s="130"/>
      <c r="AJ67" s="130"/>
      <c r="AK67" s="130"/>
      <c r="AL67" s="130"/>
      <c r="AM67" s="130"/>
      <c r="AN67" s="130"/>
      <c r="AO67" s="130"/>
      <c r="AP67" s="130"/>
      <c r="AQ67" s="131"/>
      <c r="AR67" s="165"/>
      <c r="AS67" s="165"/>
      <c r="AT67" s="165"/>
      <c r="AU67" s="165"/>
      <c r="AV67" s="165"/>
      <c r="AW67" s="165"/>
      <c r="AX67" s="165"/>
      <c r="AY67" s="165"/>
      <c r="AZ67" s="183" t="e">
        <f>AZ62+AZ64+AZ65</f>
        <v>#REF!</v>
      </c>
      <c r="BA67" s="183"/>
      <c r="BB67" s="183"/>
      <c r="BC67" s="183"/>
      <c r="BD67" s="183"/>
      <c r="BE67" s="183"/>
      <c r="BF67" s="183"/>
      <c r="BG67" s="183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83">
        <f>BX65+BX66</f>
        <v>2596305.37</v>
      </c>
      <c r="BY67" s="166"/>
      <c r="BZ67" s="166"/>
      <c r="CA67" s="166"/>
      <c r="CB67" s="166"/>
      <c r="CC67" s="166"/>
      <c r="CD67" s="166"/>
      <c r="CE67" s="166"/>
      <c r="CF67" s="75"/>
      <c r="CG67" s="76"/>
      <c r="CH67" s="76"/>
      <c r="CI67" s="76"/>
      <c r="CJ67" s="76"/>
      <c r="CK67" s="76"/>
      <c r="CL67" s="76"/>
      <c r="CM67" s="77"/>
      <c r="CN67" s="167">
        <f t="shared" si="0"/>
        <v>85.45819327869393</v>
      </c>
      <c r="CO67" s="167"/>
      <c r="CP67" s="167"/>
      <c r="CQ67" s="167"/>
      <c r="CR67" s="167"/>
      <c r="CS67" s="167"/>
      <c r="CT67" s="167"/>
      <c r="CU67" s="168"/>
    </row>
    <row r="68" spans="1:99" ht="15" customHeight="1" thickBot="1">
      <c r="A68" s="169" t="s">
        <v>192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292"/>
      <c r="M68" s="293">
        <v>263</v>
      </c>
      <c r="N68" s="293"/>
      <c r="O68" s="293"/>
      <c r="P68" s="293"/>
      <c r="Q68" s="293"/>
      <c r="R68" s="293"/>
      <c r="S68" s="293"/>
      <c r="T68" s="293"/>
      <c r="U68" s="293"/>
      <c r="V68" s="293"/>
      <c r="W68" s="294"/>
      <c r="X68" s="60"/>
      <c r="Y68" s="60"/>
      <c r="Z68" s="191" t="s">
        <v>162</v>
      </c>
      <c r="AA68" s="192"/>
      <c r="AB68" s="192"/>
      <c r="AC68" s="192"/>
      <c r="AD68" s="192"/>
      <c r="AE68" s="192"/>
      <c r="AF68" s="192"/>
      <c r="AG68" s="193"/>
      <c r="AH68" s="129">
        <v>94800</v>
      </c>
      <c r="AI68" s="130"/>
      <c r="AJ68" s="130"/>
      <c r="AK68" s="130"/>
      <c r="AL68" s="130"/>
      <c r="AM68" s="130"/>
      <c r="AN68" s="130"/>
      <c r="AO68" s="130"/>
      <c r="AP68" s="130"/>
      <c r="AQ68" s="131"/>
      <c r="AR68" s="59"/>
      <c r="AS68" s="59"/>
      <c r="AT68" s="59"/>
      <c r="AU68" s="59"/>
      <c r="AV68" s="59"/>
      <c r="AW68" s="59"/>
      <c r="AX68" s="59"/>
      <c r="AY68" s="59"/>
      <c r="AZ68" s="58"/>
      <c r="BA68" s="58"/>
      <c r="BB68" s="58"/>
      <c r="BC68" s="58"/>
      <c r="BD68" s="58"/>
      <c r="BE68" s="58"/>
      <c r="BF68" s="58"/>
      <c r="BG68" s="58"/>
      <c r="BH68" s="59"/>
      <c r="BI68" s="59"/>
      <c r="BJ68" s="59"/>
      <c r="BK68" s="59"/>
      <c r="BL68" s="59"/>
      <c r="BM68" s="59"/>
      <c r="BN68" s="59"/>
      <c r="BO68" s="59"/>
      <c r="BP68" s="30"/>
      <c r="BQ68" s="31"/>
      <c r="BR68" s="31"/>
      <c r="BS68" s="31"/>
      <c r="BT68" s="31"/>
      <c r="BU68" s="31"/>
      <c r="BV68" s="31"/>
      <c r="BW68" s="32"/>
      <c r="BX68" s="129">
        <v>42660</v>
      </c>
      <c r="BY68" s="130"/>
      <c r="BZ68" s="130"/>
      <c r="CA68" s="130"/>
      <c r="CB68" s="130"/>
      <c r="CC68" s="130"/>
      <c r="CD68" s="130"/>
      <c r="CE68" s="131"/>
      <c r="CF68" s="21"/>
      <c r="CG68" s="20"/>
      <c r="CH68" s="20"/>
      <c r="CI68" s="20"/>
      <c r="CJ68" s="20"/>
      <c r="CK68" s="20"/>
      <c r="CL68" s="20"/>
      <c r="CM68" s="22"/>
      <c r="CN68" s="167">
        <f t="shared" si="0"/>
        <v>45</v>
      </c>
      <c r="CO68" s="167"/>
      <c r="CP68" s="167"/>
      <c r="CQ68" s="167"/>
      <c r="CR68" s="167"/>
      <c r="CS68" s="167"/>
      <c r="CT68" s="167"/>
      <c r="CU68" s="168"/>
    </row>
    <row r="69" spans="1:99" ht="24" customHeight="1" thickBot="1">
      <c r="A69" s="184" t="s">
        <v>109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6" t="s">
        <v>108</v>
      </c>
      <c r="U69" s="187"/>
      <c r="V69" s="187"/>
      <c r="W69" s="187"/>
      <c r="X69" s="187"/>
      <c r="Y69" s="187"/>
      <c r="Z69" s="171" t="s">
        <v>163</v>
      </c>
      <c r="AA69" s="172"/>
      <c r="AB69" s="172"/>
      <c r="AC69" s="172"/>
      <c r="AD69" s="172"/>
      <c r="AE69" s="172"/>
      <c r="AF69" s="172"/>
      <c r="AG69" s="173"/>
      <c r="AH69" s="129">
        <v>0</v>
      </c>
      <c r="AI69" s="130"/>
      <c r="AJ69" s="130"/>
      <c r="AK69" s="130"/>
      <c r="AL69" s="130"/>
      <c r="AM69" s="130"/>
      <c r="AN69" s="130"/>
      <c r="AO69" s="130"/>
      <c r="AP69" s="130"/>
      <c r="AQ69" s="131"/>
      <c r="AR69" s="165"/>
      <c r="AS69" s="165"/>
      <c r="AT69" s="165"/>
      <c r="AU69" s="165"/>
      <c r="AV69" s="165"/>
      <c r="AW69" s="165"/>
      <c r="AX69" s="165"/>
      <c r="AY69" s="165"/>
      <c r="AZ69" s="183"/>
      <c r="BA69" s="183"/>
      <c r="BB69" s="183"/>
      <c r="BC69" s="183"/>
      <c r="BD69" s="183"/>
      <c r="BE69" s="183"/>
      <c r="BF69" s="183"/>
      <c r="BG69" s="183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6">
        <v>0</v>
      </c>
      <c r="BY69" s="166"/>
      <c r="BZ69" s="166"/>
      <c r="CA69" s="166"/>
      <c r="CB69" s="166"/>
      <c r="CC69" s="166"/>
      <c r="CD69" s="166"/>
      <c r="CE69" s="166"/>
      <c r="CF69" s="75"/>
      <c r="CG69" s="76"/>
      <c r="CH69" s="76"/>
      <c r="CI69" s="76"/>
      <c r="CJ69" s="76"/>
      <c r="CK69" s="76"/>
      <c r="CL69" s="76"/>
      <c r="CM69" s="77"/>
      <c r="CN69" s="167">
        <v>0</v>
      </c>
      <c r="CO69" s="167"/>
      <c r="CP69" s="167"/>
      <c r="CQ69" s="167"/>
      <c r="CR69" s="167"/>
      <c r="CS69" s="167"/>
      <c r="CT69" s="167"/>
      <c r="CU69" s="168"/>
    </row>
    <row r="70" spans="1:99" ht="24" customHeight="1" thickBot="1">
      <c r="A70" s="184" t="s">
        <v>110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6" t="s">
        <v>51</v>
      </c>
      <c r="U70" s="187"/>
      <c r="V70" s="187"/>
      <c r="W70" s="187"/>
      <c r="X70" s="187"/>
      <c r="Y70" s="187"/>
      <c r="Z70" s="171" t="s">
        <v>164</v>
      </c>
      <c r="AA70" s="172"/>
      <c r="AB70" s="172"/>
      <c r="AC70" s="172"/>
      <c r="AD70" s="172"/>
      <c r="AE70" s="172"/>
      <c r="AF70" s="172"/>
      <c r="AG70" s="173"/>
      <c r="AH70" s="129">
        <v>0</v>
      </c>
      <c r="AI70" s="130"/>
      <c r="AJ70" s="130"/>
      <c r="AK70" s="130"/>
      <c r="AL70" s="130"/>
      <c r="AM70" s="130"/>
      <c r="AN70" s="130"/>
      <c r="AO70" s="130"/>
      <c r="AP70" s="130"/>
      <c r="AQ70" s="131"/>
      <c r="AR70" s="165"/>
      <c r="AS70" s="165"/>
      <c r="AT70" s="165"/>
      <c r="AU70" s="165"/>
      <c r="AV70" s="165"/>
      <c r="AW70" s="165"/>
      <c r="AX70" s="165"/>
      <c r="AY70" s="165"/>
      <c r="AZ70" s="183"/>
      <c r="BA70" s="183"/>
      <c r="BB70" s="183"/>
      <c r="BC70" s="183"/>
      <c r="BD70" s="183"/>
      <c r="BE70" s="183"/>
      <c r="BF70" s="183"/>
      <c r="BG70" s="183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6">
        <v>0</v>
      </c>
      <c r="BY70" s="166"/>
      <c r="BZ70" s="166"/>
      <c r="CA70" s="166"/>
      <c r="CB70" s="166"/>
      <c r="CC70" s="166"/>
      <c r="CD70" s="166"/>
      <c r="CE70" s="166"/>
      <c r="CF70" s="75"/>
      <c r="CG70" s="76"/>
      <c r="CH70" s="76"/>
      <c r="CI70" s="76"/>
      <c r="CJ70" s="76"/>
      <c r="CK70" s="76"/>
      <c r="CL70" s="76"/>
      <c r="CM70" s="77"/>
      <c r="CN70" s="167">
        <v>0</v>
      </c>
      <c r="CO70" s="167"/>
      <c r="CP70" s="167"/>
      <c r="CQ70" s="167"/>
      <c r="CR70" s="167"/>
      <c r="CS70" s="167"/>
      <c r="CT70" s="167"/>
      <c r="CU70" s="168"/>
    </row>
    <row r="71" spans="1:99" ht="25.5" customHeight="1" thickBot="1">
      <c r="A71" s="184" t="s">
        <v>111</v>
      </c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6" t="s">
        <v>96</v>
      </c>
      <c r="U71" s="187"/>
      <c r="V71" s="187"/>
      <c r="W71" s="187"/>
      <c r="X71" s="187"/>
      <c r="Y71" s="187"/>
      <c r="Z71" s="171" t="s">
        <v>165</v>
      </c>
      <c r="AA71" s="172"/>
      <c r="AB71" s="172"/>
      <c r="AC71" s="172"/>
      <c r="AD71" s="172"/>
      <c r="AE71" s="172"/>
      <c r="AF71" s="172"/>
      <c r="AG71" s="173"/>
      <c r="AH71" s="129">
        <v>1000000</v>
      </c>
      <c r="AI71" s="130"/>
      <c r="AJ71" s="130"/>
      <c r="AK71" s="130"/>
      <c r="AL71" s="130"/>
      <c r="AM71" s="130"/>
      <c r="AN71" s="130"/>
      <c r="AO71" s="130"/>
      <c r="AP71" s="130"/>
      <c r="AQ71" s="131"/>
      <c r="AR71" s="165"/>
      <c r="AS71" s="165"/>
      <c r="AT71" s="165"/>
      <c r="AU71" s="165"/>
      <c r="AV71" s="165"/>
      <c r="AW71" s="165"/>
      <c r="AX71" s="165"/>
      <c r="AY71" s="165"/>
      <c r="AZ71" s="183"/>
      <c r="BA71" s="183"/>
      <c r="BB71" s="183"/>
      <c r="BC71" s="183"/>
      <c r="BD71" s="183"/>
      <c r="BE71" s="183"/>
      <c r="BF71" s="183"/>
      <c r="BG71" s="183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6">
        <v>626400</v>
      </c>
      <c r="BY71" s="166"/>
      <c r="BZ71" s="166"/>
      <c r="CA71" s="166"/>
      <c r="CB71" s="166"/>
      <c r="CC71" s="166"/>
      <c r="CD71" s="166"/>
      <c r="CE71" s="166"/>
      <c r="CF71" s="75"/>
      <c r="CG71" s="76"/>
      <c r="CH71" s="76"/>
      <c r="CI71" s="76"/>
      <c r="CJ71" s="76"/>
      <c r="CK71" s="76"/>
      <c r="CL71" s="76"/>
      <c r="CM71" s="77"/>
      <c r="CN71" s="167">
        <f>BX71/AH71*100</f>
        <v>62.63999999999999</v>
      </c>
      <c r="CO71" s="167"/>
      <c r="CP71" s="167"/>
      <c r="CQ71" s="167"/>
      <c r="CR71" s="167"/>
      <c r="CS71" s="167"/>
      <c r="CT71" s="167"/>
      <c r="CU71" s="168"/>
    </row>
    <row r="72" spans="1:99" ht="26.25" customHeight="1" thickBot="1">
      <c r="A72" s="169" t="s">
        <v>193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69"/>
      <c r="N72" s="69"/>
      <c r="O72" s="69"/>
      <c r="P72" s="69"/>
      <c r="Q72" s="69"/>
      <c r="R72" s="69"/>
      <c r="S72" s="69"/>
      <c r="T72" s="87" t="s">
        <v>50</v>
      </c>
      <c r="U72" s="79"/>
      <c r="V72" s="79"/>
      <c r="W72" s="79"/>
      <c r="X72" s="67"/>
      <c r="Y72" s="68"/>
      <c r="Z72" s="171" t="s">
        <v>190</v>
      </c>
      <c r="AA72" s="172"/>
      <c r="AB72" s="172"/>
      <c r="AC72" s="172"/>
      <c r="AD72" s="172"/>
      <c r="AE72" s="172"/>
      <c r="AF72" s="172"/>
      <c r="AG72" s="173"/>
      <c r="AH72" s="129">
        <v>3864042</v>
      </c>
      <c r="AI72" s="130"/>
      <c r="AJ72" s="130"/>
      <c r="AK72" s="130"/>
      <c r="AL72" s="130"/>
      <c r="AM72" s="130"/>
      <c r="AN72" s="130"/>
      <c r="AO72" s="130"/>
      <c r="AP72" s="130"/>
      <c r="AQ72" s="131"/>
      <c r="AR72" s="61"/>
      <c r="AS72" s="62"/>
      <c r="AT72" s="62"/>
      <c r="AU72" s="62"/>
      <c r="AV72" s="62"/>
      <c r="AW72" s="62"/>
      <c r="AX72" s="62"/>
      <c r="AY72" s="63"/>
      <c r="AZ72" s="64"/>
      <c r="BA72" s="65"/>
      <c r="BB72" s="65"/>
      <c r="BC72" s="65"/>
      <c r="BD72" s="65"/>
      <c r="BE72" s="65"/>
      <c r="BF72" s="65"/>
      <c r="BG72" s="66"/>
      <c r="BH72" s="61"/>
      <c r="BI72" s="62"/>
      <c r="BJ72" s="62"/>
      <c r="BK72" s="62"/>
      <c r="BL72" s="62"/>
      <c r="BM72" s="62"/>
      <c r="BN72" s="62"/>
      <c r="BO72" s="63"/>
      <c r="BP72" s="61"/>
      <c r="BQ72" s="62"/>
      <c r="BR72" s="62"/>
      <c r="BS72" s="62"/>
      <c r="BT72" s="62"/>
      <c r="BU72" s="62"/>
      <c r="BV72" s="62"/>
      <c r="BW72" s="63"/>
      <c r="BX72" s="81"/>
      <c r="BY72" s="82"/>
      <c r="BZ72" s="82"/>
      <c r="CA72" s="82"/>
      <c r="CB72" s="82"/>
      <c r="CC72" s="82"/>
      <c r="CD72" s="82"/>
      <c r="CE72" s="83"/>
      <c r="CF72" s="61"/>
      <c r="CG72" s="62"/>
      <c r="CH72" s="62"/>
      <c r="CI72" s="62"/>
      <c r="CJ72" s="62"/>
      <c r="CK72" s="62"/>
      <c r="CL72" s="62"/>
      <c r="CM72" s="63"/>
      <c r="CN72" s="225"/>
      <c r="CO72" s="226"/>
      <c r="CP72" s="226"/>
      <c r="CQ72" s="226"/>
      <c r="CR72" s="226"/>
      <c r="CS72" s="226"/>
      <c r="CT72" s="226"/>
      <c r="CU72" s="227"/>
    </row>
    <row r="73" spans="1:99" ht="25.5" customHeight="1" thickBot="1">
      <c r="A73" s="169" t="s">
        <v>133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69"/>
      <c r="N73" s="69"/>
      <c r="O73" s="69"/>
      <c r="P73" s="69"/>
      <c r="Q73" s="69"/>
      <c r="R73" s="69"/>
      <c r="S73" s="69"/>
      <c r="T73" s="87" t="s">
        <v>50</v>
      </c>
      <c r="U73" s="79"/>
      <c r="V73" s="79"/>
      <c r="W73" s="79"/>
      <c r="X73" s="67"/>
      <c r="Y73" s="68"/>
      <c r="Z73" s="171" t="s">
        <v>169</v>
      </c>
      <c r="AA73" s="172"/>
      <c r="AB73" s="172"/>
      <c r="AC73" s="172"/>
      <c r="AD73" s="172"/>
      <c r="AE73" s="172"/>
      <c r="AF73" s="172"/>
      <c r="AG73" s="173"/>
      <c r="AH73" s="129">
        <v>1719050.37</v>
      </c>
      <c r="AI73" s="130"/>
      <c r="AJ73" s="130"/>
      <c r="AK73" s="130"/>
      <c r="AL73" s="130"/>
      <c r="AM73" s="130"/>
      <c r="AN73" s="130"/>
      <c r="AO73" s="130"/>
      <c r="AP73" s="130"/>
      <c r="AQ73" s="131"/>
      <c r="AR73" s="61"/>
      <c r="AS73" s="62"/>
      <c r="AT73" s="62"/>
      <c r="AU73" s="62"/>
      <c r="AV73" s="62"/>
      <c r="AW73" s="62"/>
      <c r="AX73" s="62"/>
      <c r="AY73" s="63"/>
      <c r="AZ73" s="64"/>
      <c r="BA73" s="65"/>
      <c r="BB73" s="65"/>
      <c r="BC73" s="65"/>
      <c r="BD73" s="65"/>
      <c r="BE73" s="65"/>
      <c r="BF73" s="65"/>
      <c r="BG73" s="66"/>
      <c r="BH73" s="61"/>
      <c r="BI73" s="62"/>
      <c r="BJ73" s="62"/>
      <c r="BK73" s="62"/>
      <c r="BL73" s="62"/>
      <c r="BM73" s="62"/>
      <c r="BN73" s="62"/>
      <c r="BO73" s="63"/>
      <c r="BP73" s="61"/>
      <c r="BQ73" s="62"/>
      <c r="BR73" s="62"/>
      <c r="BS73" s="62"/>
      <c r="BT73" s="62"/>
      <c r="BU73" s="62"/>
      <c r="BV73" s="62"/>
      <c r="BW73" s="63"/>
      <c r="BX73" s="81">
        <v>1105265.66</v>
      </c>
      <c r="BY73" s="82"/>
      <c r="BZ73" s="82"/>
      <c r="CA73" s="82"/>
      <c r="CB73" s="82"/>
      <c r="CC73" s="82"/>
      <c r="CD73" s="82"/>
      <c r="CE73" s="83"/>
      <c r="CF73" s="61"/>
      <c r="CG73" s="62"/>
      <c r="CH73" s="62"/>
      <c r="CI73" s="62"/>
      <c r="CJ73" s="62"/>
      <c r="CK73" s="62"/>
      <c r="CL73" s="62"/>
      <c r="CM73" s="63"/>
      <c r="CN73" s="167">
        <f>BX73/AH73*100</f>
        <v>64.29512940915163</v>
      </c>
      <c r="CO73" s="167"/>
      <c r="CP73" s="167"/>
      <c r="CQ73" s="167"/>
      <c r="CR73" s="167"/>
      <c r="CS73" s="167"/>
      <c r="CT73" s="167"/>
      <c r="CU73" s="168"/>
    </row>
    <row r="74" spans="1:99" ht="25.5" customHeight="1" thickBot="1">
      <c r="A74" s="169" t="s">
        <v>132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69"/>
      <c r="N74" s="69"/>
      <c r="O74" s="69"/>
      <c r="P74" s="69"/>
      <c r="Q74" s="69"/>
      <c r="R74" s="69"/>
      <c r="S74" s="69"/>
      <c r="T74" s="87" t="s">
        <v>50</v>
      </c>
      <c r="U74" s="79"/>
      <c r="V74" s="79"/>
      <c r="W74" s="79"/>
      <c r="X74" s="67"/>
      <c r="Y74" s="68"/>
      <c r="Z74" s="171" t="s">
        <v>166</v>
      </c>
      <c r="AA74" s="172"/>
      <c r="AB74" s="172"/>
      <c r="AC74" s="172"/>
      <c r="AD74" s="172"/>
      <c r="AE74" s="172"/>
      <c r="AF74" s="172"/>
      <c r="AG74" s="173"/>
      <c r="AH74" s="129">
        <v>390000</v>
      </c>
      <c r="AI74" s="130"/>
      <c r="AJ74" s="130"/>
      <c r="AK74" s="130"/>
      <c r="AL74" s="130"/>
      <c r="AM74" s="130"/>
      <c r="AN74" s="130"/>
      <c r="AO74" s="130"/>
      <c r="AP74" s="130"/>
      <c r="AQ74" s="131"/>
      <c r="AR74" s="61"/>
      <c r="AS74" s="62"/>
      <c r="AT74" s="62"/>
      <c r="AU74" s="62"/>
      <c r="AV74" s="62"/>
      <c r="AW74" s="62"/>
      <c r="AX74" s="62"/>
      <c r="AY74" s="63"/>
      <c r="AZ74" s="64"/>
      <c r="BA74" s="65"/>
      <c r="BB74" s="65"/>
      <c r="BC74" s="65"/>
      <c r="BD74" s="65"/>
      <c r="BE74" s="65"/>
      <c r="BF74" s="65"/>
      <c r="BG74" s="66"/>
      <c r="BH74" s="61"/>
      <c r="BI74" s="62"/>
      <c r="BJ74" s="62"/>
      <c r="BK74" s="62"/>
      <c r="BL74" s="62"/>
      <c r="BM74" s="62"/>
      <c r="BN74" s="62"/>
      <c r="BO74" s="63"/>
      <c r="BP74" s="61"/>
      <c r="BQ74" s="62"/>
      <c r="BR74" s="62"/>
      <c r="BS74" s="62"/>
      <c r="BT74" s="62"/>
      <c r="BU74" s="62"/>
      <c r="BV74" s="62"/>
      <c r="BW74" s="63"/>
      <c r="BX74" s="81">
        <v>185981</v>
      </c>
      <c r="BY74" s="82"/>
      <c r="BZ74" s="82"/>
      <c r="CA74" s="82"/>
      <c r="CB74" s="82"/>
      <c r="CC74" s="82"/>
      <c r="CD74" s="82"/>
      <c r="CE74" s="83"/>
      <c r="CF74" s="61"/>
      <c r="CG74" s="62"/>
      <c r="CH74" s="62"/>
      <c r="CI74" s="62"/>
      <c r="CJ74" s="62"/>
      <c r="CK74" s="62"/>
      <c r="CL74" s="62"/>
      <c r="CM74" s="63"/>
      <c r="CN74" s="167">
        <f>BX74/AH74*100</f>
        <v>47.6874358974359</v>
      </c>
      <c r="CO74" s="167"/>
      <c r="CP74" s="167"/>
      <c r="CQ74" s="167"/>
      <c r="CR74" s="167"/>
      <c r="CS74" s="167"/>
      <c r="CT74" s="167"/>
      <c r="CU74" s="168"/>
    </row>
    <row r="75" spans="1:99" ht="25.5" customHeight="1" thickBot="1">
      <c r="A75" s="169" t="s">
        <v>126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69"/>
      <c r="N75" s="69"/>
      <c r="O75" s="69"/>
      <c r="P75" s="69"/>
      <c r="Q75" s="69"/>
      <c r="R75" s="69"/>
      <c r="S75" s="69"/>
      <c r="T75" s="87" t="s">
        <v>125</v>
      </c>
      <c r="U75" s="79"/>
      <c r="V75" s="79"/>
      <c r="W75" s="79"/>
      <c r="X75" s="67"/>
      <c r="Y75" s="68"/>
      <c r="Z75" s="171" t="s">
        <v>168</v>
      </c>
      <c r="AA75" s="172"/>
      <c r="AB75" s="172"/>
      <c r="AC75" s="172"/>
      <c r="AD75" s="172"/>
      <c r="AE75" s="172"/>
      <c r="AF75" s="172"/>
      <c r="AG75" s="173"/>
      <c r="AH75" s="129">
        <v>944000</v>
      </c>
      <c r="AI75" s="130"/>
      <c r="AJ75" s="130"/>
      <c r="AK75" s="130"/>
      <c r="AL75" s="130"/>
      <c r="AM75" s="130"/>
      <c r="AN75" s="130"/>
      <c r="AO75" s="130"/>
      <c r="AP75" s="130"/>
      <c r="AQ75" s="131"/>
      <c r="AR75" s="61"/>
      <c r="AS75" s="62"/>
      <c r="AT75" s="62"/>
      <c r="AU75" s="62"/>
      <c r="AV75" s="62"/>
      <c r="AW75" s="62"/>
      <c r="AX75" s="62"/>
      <c r="AY75" s="63"/>
      <c r="AZ75" s="64"/>
      <c r="BA75" s="65"/>
      <c r="BB75" s="65"/>
      <c r="BC75" s="65"/>
      <c r="BD75" s="65"/>
      <c r="BE75" s="65"/>
      <c r="BF75" s="65"/>
      <c r="BG75" s="66"/>
      <c r="BH75" s="61"/>
      <c r="BI75" s="62"/>
      <c r="BJ75" s="62"/>
      <c r="BK75" s="62"/>
      <c r="BL75" s="62"/>
      <c r="BM75" s="62"/>
      <c r="BN75" s="62"/>
      <c r="BO75" s="63"/>
      <c r="BP75" s="61"/>
      <c r="BQ75" s="62"/>
      <c r="BR75" s="62"/>
      <c r="BS75" s="62"/>
      <c r="BT75" s="62"/>
      <c r="BU75" s="62"/>
      <c r="BV75" s="62"/>
      <c r="BW75" s="63"/>
      <c r="BX75" s="81">
        <v>776842.22</v>
      </c>
      <c r="BY75" s="82"/>
      <c r="BZ75" s="82"/>
      <c r="CA75" s="82"/>
      <c r="CB75" s="82"/>
      <c r="CC75" s="82"/>
      <c r="CD75" s="82"/>
      <c r="CE75" s="83"/>
      <c r="CF75" s="61"/>
      <c r="CG75" s="62"/>
      <c r="CH75" s="62"/>
      <c r="CI75" s="62"/>
      <c r="CJ75" s="62"/>
      <c r="CK75" s="62"/>
      <c r="CL75" s="62"/>
      <c r="CM75" s="63"/>
      <c r="CN75" s="167">
        <f>BX75/AH75*100</f>
        <v>82.29260805084746</v>
      </c>
      <c r="CO75" s="167"/>
      <c r="CP75" s="167"/>
      <c r="CQ75" s="167"/>
      <c r="CR75" s="167"/>
      <c r="CS75" s="167"/>
      <c r="CT75" s="167"/>
      <c r="CU75" s="168"/>
    </row>
    <row r="76" spans="1:99" ht="17.25" customHeight="1" thickBot="1">
      <c r="A76" s="169" t="s">
        <v>126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69"/>
      <c r="N76" s="69"/>
      <c r="O76" s="69"/>
      <c r="P76" s="69"/>
      <c r="Q76" s="69"/>
      <c r="R76" s="69"/>
      <c r="S76" s="69"/>
      <c r="T76" s="87" t="s">
        <v>125</v>
      </c>
      <c r="U76" s="79"/>
      <c r="V76" s="79"/>
      <c r="W76" s="79"/>
      <c r="X76" s="67"/>
      <c r="Y76" s="68"/>
      <c r="Z76" s="171" t="s">
        <v>167</v>
      </c>
      <c r="AA76" s="172"/>
      <c r="AB76" s="172"/>
      <c r="AC76" s="172"/>
      <c r="AD76" s="172"/>
      <c r="AE76" s="172"/>
      <c r="AF76" s="172"/>
      <c r="AG76" s="173"/>
      <c r="AH76" s="129">
        <v>150000</v>
      </c>
      <c r="AI76" s="130"/>
      <c r="AJ76" s="130"/>
      <c r="AK76" s="130"/>
      <c r="AL76" s="130"/>
      <c r="AM76" s="130"/>
      <c r="AN76" s="130"/>
      <c r="AO76" s="130"/>
      <c r="AP76" s="130"/>
      <c r="AQ76" s="131"/>
      <c r="AR76" s="61"/>
      <c r="AS76" s="62"/>
      <c r="AT76" s="62"/>
      <c r="AU76" s="62"/>
      <c r="AV76" s="62"/>
      <c r="AW76" s="62"/>
      <c r="AX76" s="62"/>
      <c r="AY76" s="63"/>
      <c r="AZ76" s="64"/>
      <c r="BA76" s="65"/>
      <c r="BB76" s="65"/>
      <c r="BC76" s="65"/>
      <c r="BD76" s="65"/>
      <c r="BE76" s="65"/>
      <c r="BF76" s="65"/>
      <c r="BG76" s="66"/>
      <c r="BH76" s="61"/>
      <c r="BI76" s="62"/>
      <c r="BJ76" s="62"/>
      <c r="BK76" s="62"/>
      <c r="BL76" s="62"/>
      <c r="BM76" s="62"/>
      <c r="BN76" s="62"/>
      <c r="BO76" s="63"/>
      <c r="BP76" s="61"/>
      <c r="BQ76" s="62"/>
      <c r="BR76" s="62"/>
      <c r="BS76" s="62"/>
      <c r="BT76" s="62"/>
      <c r="BU76" s="62"/>
      <c r="BV76" s="62"/>
      <c r="BW76" s="63"/>
      <c r="BX76" s="81">
        <v>0</v>
      </c>
      <c r="BY76" s="82"/>
      <c r="BZ76" s="82"/>
      <c r="CA76" s="82"/>
      <c r="CB76" s="82"/>
      <c r="CC76" s="82"/>
      <c r="CD76" s="82"/>
      <c r="CE76" s="83"/>
      <c r="CF76" s="61"/>
      <c r="CG76" s="62"/>
      <c r="CH76" s="62"/>
      <c r="CI76" s="62"/>
      <c r="CJ76" s="62"/>
      <c r="CK76" s="62"/>
      <c r="CL76" s="62"/>
      <c r="CM76" s="63"/>
      <c r="CN76" s="167">
        <f aca="true" t="shared" si="1" ref="CN76:CN81">BX76/AH76*100</f>
        <v>0</v>
      </c>
      <c r="CO76" s="167"/>
      <c r="CP76" s="167"/>
      <c r="CQ76" s="167"/>
      <c r="CR76" s="167"/>
      <c r="CS76" s="167"/>
      <c r="CT76" s="167"/>
      <c r="CU76" s="168"/>
    </row>
    <row r="77" spans="1:99" ht="18.75" customHeight="1" thickBot="1">
      <c r="A77" s="169" t="s">
        <v>179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69"/>
      <c r="O77" s="69"/>
      <c r="P77" s="69"/>
      <c r="Q77" s="69"/>
      <c r="R77" s="69"/>
      <c r="S77" s="69"/>
      <c r="T77" s="87" t="s">
        <v>125</v>
      </c>
      <c r="U77" s="79"/>
      <c r="V77" s="79"/>
      <c r="W77" s="79"/>
      <c r="X77" s="67"/>
      <c r="Y77" s="68"/>
      <c r="Z77" s="171" t="s">
        <v>180</v>
      </c>
      <c r="AA77" s="172"/>
      <c r="AB77" s="172"/>
      <c r="AC77" s="172"/>
      <c r="AD77" s="172"/>
      <c r="AE77" s="172"/>
      <c r="AF77" s="172"/>
      <c r="AG77" s="173"/>
      <c r="AH77" s="129">
        <v>860000</v>
      </c>
      <c r="AI77" s="130"/>
      <c r="AJ77" s="130"/>
      <c r="AK77" s="130"/>
      <c r="AL77" s="130"/>
      <c r="AM77" s="130"/>
      <c r="AN77" s="130"/>
      <c r="AO77" s="130"/>
      <c r="AP77" s="130"/>
      <c r="AQ77" s="131"/>
      <c r="AR77" s="61"/>
      <c r="AS77" s="62"/>
      <c r="AT77" s="62"/>
      <c r="AU77" s="62"/>
      <c r="AV77" s="62"/>
      <c r="AW77" s="62"/>
      <c r="AX77" s="62"/>
      <c r="AY77" s="63"/>
      <c r="AZ77" s="64"/>
      <c r="BA77" s="65"/>
      <c r="BB77" s="65"/>
      <c r="BC77" s="65"/>
      <c r="BD77" s="65"/>
      <c r="BE77" s="65"/>
      <c r="BF77" s="65"/>
      <c r="BG77" s="66"/>
      <c r="BH77" s="61"/>
      <c r="BI77" s="62"/>
      <c r="BJ77" s="62"/>
      <c r="BK77" s="62"/>
      <c r="BL77" s="62"/>
      <c r="BM77" s="62"/>
      <c r="BN77" s="62"/>
      <c r="BO77" s="63"/>
      <c r="BP77" s="61"/>
      <c r="BQ77" s="62"/>
      <c r="BR77" s="62"/>
      <c r="BS77" s="62"/>
      <c r="BT77" s="62"/>
      <c r="BU77" s="62"/>
      <c r="BV77" s="62"/>
      <c r="BW77" s="63"/>
      <c r="BX77" s="81">
        <v>736185.46</v>
      </c>
      <c r="BY77" s="82"/>
      <c r="BZ77" s="82"/>
      <c r="CA77" s="82"/>
      <c r="CB77" s="82"/>
      <c r="CC77" s="82"/>
      <c r="CD77" s="82"/>
      <c r="CE77" s="83"/>
      <c r="CF77" s="61"/>
      <c r="CG77" s="62"/>
      <c r="CH77" s="62"/>
      <c r="CI77" s="62"/>
      <c r="CJ77" s="62"/>
      <c r="CK77" s="62"/>
      <c r="CL77" s="62"/>
      <c r="CM77" s="63"/>
      <c r="CN77" s="167">
        <f t="shared" si="1"/>
        <v>85.60296046511627</v>
      </c>
      <c r="CO77" s="167"/>
      <c r="CP77" s="167"/>
      <c r="CQ77" s="167"/>
      <c r="CR77" s="167"/>
      <c r="CS77" s="167"/>
      <c r="CT77" s="167"/>
      <c r="CU77" s="168"/>
    </row>
    <row r="78" spans="1:99" ht="25.5" customHeight="1" thickBot="1">
      <c r="A78" s="169" t="s">
        <v>134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69"/>
      <c r="N78" s="69"/>
      <c r="O78" s="69"/>
      <c r="P78" s="69"/>
      <c r="Q78" s="69"/>
      <c r="R78" s="69"/>
      <c r="S78" s="69"/>
      <c r="T78" s="87" t="s">
        <v>52</v>
      </c>
      <c r="U78" s="79"/>
      <c r="V78" s="79"/>
      <c r="W78" s="79"/>
      <c r="X78" s="67"/>
      <c r="Y78" s="68"/>
      <c r="Z78" s="171" t="s">
        <v>171</v>
      </c>
      <c r="AA78" s="172"/>
      <c r="AB78" s="172"/>
      <c r="AC78" s="172"/>
      <c r="AD78" s="172"/>
      <c r="AE78" s="172"/>
      <c r="AF78" s="172"/>
      <c r="AG78" s="173"/>
      <c r="AH78" s="129">
        <v>0</v>
      </c>
      <c r="AI78" s="130"/>
      <c r="AJ78" s="130"/>
      <c r="AK78" s="130"/>
      <c r="AL78" s="130"/>
      <c r="AM78" s="130"/>
      <c r="AN78" s="130"/>
      <c r="AO78" s="130"/>
      <c r="AP78" s="130"/>
      <c r="AQ78" s="131"/>
      <c r="AR78" s="61"/>
      <c r="AS78" s="62"/>
      <c r="AT78" s="62"/>
      <c r="AU78" s="62"/>
      <c r="AV78" s="62"/>
      <c r="AW78" s="62"/>
      <c r="AX78" s="62"/>
      <c r="AY78" s="63"/>
      <c r="AZ78" s="64"/>
      <c r="BA78" s="65"/>
      <c r="BB78" s="65"/>
      <c r="BC78" s="65"/>
      <c r="BD78" s="65"/>
      <c r="BE78" s="65"/>
      <c r="BF78" s="65"/>
      <c r="BG78" s="66"/>
      <c r="BH78" s="61"/>
      <c r="BI78" s="62"/>
      <c r="BJ78" s="62"/>
      <c r="BK78" s="62"/>
      <c r="BL78" s="62"/>
      <c r="BM78" s="62"/>
      <c r="BN78" s="62"/>
      <c r="BO78" s="63"/>
      <c r="BP78" s="61"/>
      <c r="BQ78" s="62"/>
      <c r="BR78" s="62"/>
      <c r="BS78" s="62"/>
      <c r="BT78" s="62"/>
      <c r="BU78" s="62"/>
      <c r="BV78" s="62"/>
      <c r="BW78" s="63"/>
      <c r="BX78" s="81">
        <v>0</v>
      </c>
      <c r="BY78" s="82"/>
      <c r="BZ78" s="82"/>
      <c r="CA78" s="82"/>
      <c r="CB78" s="82"/>
      <c r="CC78" s="82"/>
      <c r="CD78" s="82"/>
      <c r="CE78" s="83"/>
      <c r="CF78" s="61"/>
      <c r="CG78" s="62"/>
      <c r="CH78" s="62"/>
      <c r="CI78" s="62"/>
      <c r="CJ78" s="62"/>
      <c r="CK78" s="62"/>
      <c r="CL78" s="62"/>
      <c r="CM78" s="63"/>
      <c r="CN78" s="167">
        <v>0</v>
      </c>
      <c r="CO78" s="167"/>
      <c r="CP78" s="167"/>
      <c r="CQ78" s="167"/>
      <c r="CR78" s="167"/>
      <c r="CS78" s="167"/>
      <c r="CT78" s="167"/>
      <c r="CU78" s="168"/>
    </row>
    <row r="79" spans="1:99" ht="18" customHeight="1" thickBot="1">
      <c r="A79" s="188" t="s">
        <v>181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69"/>
      <c r="N79" s="69"/>
      <c r="O79" s="69"/>
      <c r="P79" s="69"/>
      <c r="Q79" s="69"/>
      <c r="R79" s="69"/>
      <c r="S79" s="69"/>
      <c r="T79" s="87" t="s">
        <v>182</v>
      </c>
      <c r="U79" s="79"/>
      <c r="V79" s="79"/>
      <c r="W79" s="79"/>
      <c r="X79" s="67"/>
      <c r="Y79" s="68"/>
      <c r="Z79" s="171" t="s">
        <v>183</v>
      </c>
      <c r="AA79" s="172"/>
      <c r="AB79" s="172"/>
      <c r="AC79" s="172"/>
      <c r="AD79" s="172"/>
      <c r="AE79" s="172"/>
      <c r="AF79" s="172"/>
      <c r="AG79" s="173"/>
      <c r="AH79" s="129">
        <v>37248</v>
      </c>
      <c r="AI79" s="130"/>
      <c r="AJ79" s="130"/>
      <c r="AK79" s="130"/>
      <c r="AL79" s="130"/>
      <c r="AM79" s="130"/>
      <c r="AN79" s="130"/>
      <c r="AO79" s="130"/>
      <c r="AP79" s="130"/>
      <c r="AQ79" s="131"/>
      <c r="AR79" s="61"/>
      <c r="AS79" s="62"/>
      <c r="AT79" s="62"/>
      <c r="AU79" s="62"/>
      <c r="AV79" s="62"/>
      <c r="AW79" s="62"/>
      <c r="AX79" s="62"/>
      <c r="AY79" s="63"/>
      <c r="AZ79" s="64"/>
      <c r="BA79" s="65"/>
      <c r="BB79" s="65"/>
      <c r="BC79" s="65"/>
      <c r="BD79" s="65"/>
      <c r="BE79" s="65"/>
      <c r="BF79" s="65"/>
      <c r="BG79" s="66"/>
      <c r="BH79" s="61"/>
      <c r="BI79" s="62"/>
      <c r="BJ79" s="62"/>
      <c r="BK79" s="62"/>
      <c r="BL79" s="62"/>
      <c r="BM79" s="62"/>
      <c r="BN79" s="62"/>
      <c r="BO79" s="63"/>
      <c r="BP79" s="61"/>
      <c r="BQ79" s="62"/>
      <c r="BR79" s="62"/>
      <c r="BS79" s="62"/>
      <c r="BT79" s="62"/>
      <c r="BU79" s="62"/>
      <c r="BV79" s="62"/>
      <c r="BW79" s="63"/>
      <c r="BX79" s="81">
        <v>37248</v>
      </c>
      <c r="BY79" s="82"/>
      <c r="BZ79" s="82"/>
      <c r="CA79" s="82"/>
      <c r="CB79" s="82"/>
      <c r="CC79" s="82"/>
      <c r="CD79" s="82"/>
      <c r="CE79" s="83"/>
      <c r="CF79" s="61"/>
      <c r="CG79" s="62"/>
      <c r="CH79" s="62"/>
      <c r="CI79" s="62"/>
      <c r="CJ79" s="62"/>
      <c r="CK79" s="62"/>
      <c r="CL79" s="62"/>
      <c r="CM79" s="63"/>
      <c r="CN79" s="167">
        <f t="shared" si="1"/>
        <v>100</v>
      </c>
      <c r="CO79" s="167"/>
      <c r="CP79" s="167"/>
      <c r="CQ79" s="167"/>
      <c r="CR79" s="167"/>
      <c r="CS79" s="167"/>
      <c r="CT79" s="167"/>
      <c r="CU79" s="168"/>
    </row>
    <row r="80" spans="1:99" ht="20.25" customHeight="1" thickBot="1">
      <c r="A80" s="188" t="s">
        <v>181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69"/>
      <c r="O80" s="69"/>
      <c r="P80" s="69"/>
      <c r="Q80" s="69"/>
      <c r="R80" s="69"/>
      <c r="S80" s="69"/>
      <c r="T80" s="87" t="s">
        <v>182</v>
      </c>
      <c r="U80" s="79"/>
      <c r="V80" s="79"/>
      <c r="W80" s="79"/>
      <c r="X80" s="67"/>
      <c r="Y80" s="68"/>
      <c r="Z80" s="171" t="s">
        <v>185</v>
      </c>
      <c r="AA80" s="172"/>
      <c r="AB80" s="172"/>
      <c r="AC80" s="172"/>
      <c r="AD80" s="172"/>
      <c r="AE80" s="172"/>
      <c r="AF80" s="172"/>
      <c r="AG80" s="173"/>
      <c r="AH80" s="129">
        <v>68000</v>
      </c>
      <c r="AI80" s="130"/>
      <c r="AJ80" s="130"/>
      <c r="AK80" s="130"/>
      <c r="AL80" s="130"/>
      <c r="AM80" s="130"/>
      <c r="AN80" s="130"/>
      <c r="AO80" s="130"/>
      <c r="AP80" s="130"/>
      <c r="AQ80" s="131"/>
      <c r="AR80" s="61"/>
      <c r="AS80" s="62"/>
      <c r="AT80" s="62"/>
      <c r="AU80" s="62"/>
      <c r="AV80" s="62"/>
      <c r="AW80" s="62"/>
      <c r="AX80" s="62"/>
      <c r="AY80" s="63"/>
      <c r="AZ80" s="64"/>
      <c r="BA80" s="65"/>
      <c r="BB80" s="65"/>
      <c r="BC80" s="65"/>
      <c r="BD80" s="65"/>
      <c r="BE80" s="65"/>
      <c r="BF80" s="65"/>
      <c r="BG80" s="66"/>
      <c r="BH80" s="61"/>
      <c r="BI80" s="62"/>
      <c r="BJ80" s="62"/>
      <c r="BK80" s="62"/>
      <c r="BL80" s="62"/>
      <c r="BM80" s="62"/>
      <c r="BN80" s="62"/>
      <c r="BO80" s="63"/>
      <c r="BP80" s="61"/>
      <c r="BQ80" s="62"/>
      <c r="BR80" s="62"/>
      <c r="BS80" s="62"/>
      <c r="BT80" s="62"/>
      <c r="BU80" s="62"/>
      <c r="BV80" s="62"/>
      <c r="BW80" s="63"/>
      <c r="BX80" s="81">
        <v>68000</v>
      </c>
      <c r="BY80" s="82"/>
      <c r="BZ80" s="82"/>
      <c r="CA80" s="82"/>
      <c r="CB80" s="82"/>
      <c r="CC80" s="82"/>
      <c r="CD80" s="82"/>
      <c r="CE80" s="83"/>
      <c r="CF80" s="61"/>
      <c r="CG80" s="62"/>
      <c r="CH80" s="62"/>
      <c r="CI80" s="62"/>
      <c r="CJ80" s="62"/>
      <c r="CK80" s="62"/>
      <c r="CL80" s="62"/>
      <c r="CM80" s="63"/>
      <c r="CN80" s="167">
        <f t="shared" si="1"/>
        <v>100</v>
      </c>
      <c r="CO80" s="167"/>
      <c r="CP80" s="167"/>
      <c r="CQ80" s="167"/>
      <c r="CR80" s="167"/>
      <c r="CS80" s="167"/>
      <c r="CT80" s="167"/>
      <c r="CU80" s="168"/>
    </row>
    <row r="81" spans="1:99" ht="16.5" customHeight="1">
      <c r="A81" s="169" t="s">
        <v>135</v>
      </c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69"/>
      <c r="N81" s="69"/>
      <c r="O81" s="69"/>
      <c r="P81" s="69"/>
      <c r="Q81" s="69"/>
      <c r="R81" s="69"/>
      <c r="S81" s="69"/>
      <c r="T81" s="87" t="s">
        <v>51</v>
      </c>
      <c r="U81" s="79"/>
      <c r="V81" s="79"/>
      <c r="W81" s="79"/>
      <c r="X81" s="67"/>
      <c r="Y81" s="68"/>
      <c r="Z81" s="171" t="s">
        <v>170</v>
      </c>
      <c r="AA81" s="172"/>
      <c r="AB81" s="172"/>
      <c r="AC81" s="172"/>
      <c r="AD81" s="172"/>
      <c r="AE81" s="172"/>
      <c r="AF81" s="172"/>
      <c r="AG81" s="173"/>
      <c r="AH81" s="129">
        <v>314000</v>
      </c>
      <c r="AI81" s="130"/>
      <c r="AJ81" s="130"/>
      <c r="AK81" s="130"/>
      <c r="AL81" s="130"/>
      <c r="AM81" s="130"/>
      <c r="AN81" s="130"/>
      <c r="AO81" s="130"/>
      <c r="AP81" s="130"/>
      <c r="AQ81" s="131"/>
      <c r="AR81" s="61"/>
      <c r="AS81" s="62"/>
      <c r="AT81" s="62"/>
      <c r="AU81" s="62"/>
      <c r="AV81" s="62"/>
      <c r="AW81" s="62"/>
      <c r="AX81" s="62"/>
      <c r="AY81" s="63"/>
      <c r="AZ81" s="64"/>
      <c r="BA81" s="65"/>
      <c r="BB81" s="65"/>
      <c r="BC81" s="65"/>
      <c r="BD81" s="65"/>
      <c r="BE81" s="65"/>
      <c r="BF81" s="65"/>
      <c r="BG81" s="66"/>
      <c r="BH81" s="61"/>
      <c r="BI81" s="62"/>
      <c r="BJ81" s="62"/>
      <c r="BK81" s="62"/>
      <c r="BL81" s="62"/>
      <c r="BM81" s="62"/>
      <c r="BN81" s="62"/>
      <c r="BO81" s="63"/>
      <c r="BP81" s="61"/>
      <c r="BQ81" s="62"/>
      <c r="BR81" s="62"/>
      <c r="BS81" s="62"/>
      <c r="BT81" s="62"/>
      <c r="BU81" s="62"/>
      <c r="BV81" s="62"/>
      <c r="BW81" s="63"/>
      <c r="BX81" s="81">
        <v>81000</v>
      </c>
      <c r="BY81" s="82"/>
      <c r="BZ81" s="82"/>
      <c r="CA81" s="82"/>
      <c r="CB81" s="82"/>
      <c r="CC81" s="82"/>
      <c r="CD81" s="82"/>
      <c r="CE81" s="83"/>
      <c r="CF81" s="61"/>
      <c r="CG81" s="62"/>
      <c r="CH81" s="62"/>
      <c r="CI81" s="62"/>
      <c r="CJ81" s="62"/>
      <c r="CK81" s="62"/>
      <c r="CL81" s="62"/>
      <c r="CM81" s="63"/>
      <c r="CN81" s="167">
        <f t="shared" si="1"/>
        <v>25.796178343949045</v>
      </c>
      <c r="CO81" s="167"/>
      <c r="CP81" s="167"/>
      <c r="CQ81" s="167"/>
      <c r="CR81" s="167"/>
      <c r="CS81" s="167"/>
      <c r="CT81" s="167"/>
      <c r="CU81" s="168"/>
    </row>
    <row r="82" spans="1:99" ht="12.75" customHeight="1">
      <c r="A82" s="263" t="s">
        <v>23</v>
      </c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72" t="s">
        <v>24</v>
      </c>
      <c r="U82" s="273"/>
      <c r="V82" s="273"/>
      <c r="W82" s="273"/>
      <c r="X82" s="273"/>
      <c r="Y82" s="274"/>
      <c r="Z82" s="280"/>
      <c r="AA82" s="281"/>
      <c r="AB82" s="281"/>
      <c r="AC82" s="281"/>
      <c r="AD82" s="281"/>
      <c r="AE82" s="281"/>
      <c r="AF82" s="281"/>
      <c r="AG82" s="282"/>
      <c r="AH82" s="255">
        <v>-841116.09</v>
      </c>
      <c r="AI82" s="256"/>
      <c r="AJ82" s="256"/>
      <c r="AK82" s="256"/>
      <c r="AL82" s="256"/>
      <c r="AM82" s="256"/>
      <c r="AN82" s="256"/>
      <c r="AO82" s="256"/>
      <c r="AP82" s="256"/>
      <c r="AQ82" s="257"/>
      <c r="AR82" s="196"/>
      <c r="AS82" s="197"/>
      <c r="AT82" s="197"/>
      <c r="AU82" s="197"/>
      <c r="AV82" s="197"/>
      <c r="AW82" s="197"/>
      <c r="AX82" s="197"/>
      <c r="AY82" s="198"/>
      <c r="AZ82" s="211">
        <v>881450.79</v>
      </c>
      <c r="BA82" s="265"/>
      <c r="BB82" s="265"/>
      <c r="BC82" s="265"/>
      <c r="BD82" s="265"/>
      <c r="BE82" s="265"/>
      <c r="BF82" s="265"/>
      <c r="BG82" s="266"/>
      <c r="BH82" s="196"/>
      <c r="BI82" s="197"/>
      <c r="BJ82" s="197"/>
      <c r="BK82" s="197"/>
      <c r="BL82" s="197"/>
      <c r="BM82" s="197"/>
      <c r="BN82" s="197"/>
      <c r="BO82" s="198"/>
      <c r="BP82" s="196"/>
      <c r="BQ82" s="197"/>
      <c r="BR82" s="197"/>
      <c r="BS82" s="197"/>
      <c r="BT82" s="197"/>
      <c r="BU82" s="197"/>
      <c r="BV82" s="197"/>
      <c r="BW82" s="198"/>
      <c r="BX82" s="211">
        <f>Лист1!AX17-Лист2!BV13</f>
        <v>1370915.1600000001</v>
      </c>
      <c r="BY82" s="212"/>
      <c r="BZ82" s="212"/>
      <c r="CA82" s="212"/>
      <c r="CB82" s="212"/>
      <c r="CC82" s="212"/>
      <c r="CD82" s="212"/>
      <c r="CE82" s="213"/>
      <c r="CF82" s="196"/>
      <c r="CG82" s="197"/>
      <c r="CH82" s="197"/>
      <c r="CI82" s="197"/>
      <c r="CJ82" s="197"/>
      <c r="CK82" s="197"/>
      <c r="CL82" s="197"/>
      <c r="CM82" s="198"/>
      <c r="CN82" s="203"/>
      <c r="CO82" s="204"/>
      <c r="CP82" s="204"/>
      <c r="CQ82" s="204"/>
      <c r="CR82" s="204"/>
      <c r="CS82" s="204"/>
      <c r="CT82" s="204"/>
      <c r="CU82" s="205"/>
    </row>
    <row r="83" spans="1:99" ht="5.25" customHeight="1">
      <c r="A83" s="70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275"/>
      <c r="U83" s="124"/>
      <c r="V83" s="124"/>
      <c r="W83" s="124"/>
      <c r="X83" s="124"/>
      <c r="Y83" s="276"/>
      <c r="Z83" s="283"/>
      <c r="AA83" s="284"/>
      <c r="AB83" s="284"/>
      <c r="AC83" s="284"/>
      <c r="AD83" s="284"/>
      <c r="AE83" s="284"/>
      <c r="AF83" s="284"/>
      <c r="AG83" s="285"/>
      <c r="AH83" s="258"/>
      <c r="AI83" s="122"/>
      <c r="AJ83" s="122"/>
      <c r="AK83" s="122"/>
      <c r="AL83" s="122"/>
      <c r="AM83" s="122"/>
      <c r="AN83" s="122"/>
      <c r="AO83" s="122"/>
      <c r="AP83" s="122"/>
      <c r="AQ83" s="259"/>
      <c r="AR83" s="164"/>
      <c r="AS83" s="120"/>
      <c r="AT83" s="120"/>
      <c r="AU83" s="120"/>
      <c r="AV83" s="120"/>
      <c r="AW83" s="120"/>
      <c r="AX83" s="120"/>
      <c r="AY83" s="199"/>
      <c r="AZ83" s="214"/>
      <c r="BA83" s="267"/>
      <c r="BB83" s="267"/>
      <c r="BC83" s="267"/>
      <c r="BD83" s="267"/>
      <c r="BE83" s="267"/>
      <c r="BF83" s="267"/>
      <c r="BG83" s="268"/>
      <c r="BH83" s="164"/>
      <c r="BI83" s="120"/>
      <c r="BJ83" s="120"/>
      <c r="BK83" s="120"/>
      <c r="BL83" s="120"/>
      <c r="BM83" s="120"/>
      <c r="BN83" s="120"/>
      <c r="BO83" s="199"/>
      <c r="BP83" s="164"/>
      <c r="BQ83" s="120"/>
      <c r="BR83" s="120"/>
      <c r="BS83" s="120"/>
      <c r="BT83" s="120"/>
      <c r="BU83" s="120"/>
      <c r="BV83" s="120"/>
      <c r="BW83" s="199"/>
      <c r="BX83" s="214"/>
      <c r="BY83" s="215"/>
      <c r="BZ83" s="215"/>
      <c r="CA83" s="215"/>
      <c r="CB83" s="215"/>
      <c r="CC83" s="215"/>
      <c r="CD83" s="215"/>
      <c r="CE83" s="216"/>
      <c r="CF83" s="164"/>
      <c r="CG83" s="120"/>
      <c r="CH83" s="120"/>
      <c r="CI83" s="120"/>
      <c r="CJ83" s="120"/>
      <c r="CK83" s="120"/>
      <c r="CL83" s="120"/>
      <c r="CM83" s="199"/>
      <c r="CN83" s="206"/>
      <c r="CO83" s="121"/>
      <c r="CP83" s="121"/>
      <c r="CQ83" s="121"/>
      <c r="CR83" s="121"/>
      <c r="CS83" s="121"/>
      <c r="CT83" s="121"/>
      <c r="CU83" s="207"/>
    </row>
    <row r="84" spans="1:99" ht="11.25" customHeight="1" thickBot="1">
      <c r="A84" s="289" t="s">
        <v>43</v>
      </c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53"/>
      <c r="N84" s="53"/>
      <c r="O84" s="53"/>
      <c r="P84" s="53"/>
      <c r="Q84" s="53"/>
      <c r="R84" s="53"/>
      <c r="S84" s="53"/>
      <c r="T84" s="277"/>
      <c r="U84" s="278"/>
      <c r="V84" s="278"/>
      <c r="W84" s="278"/>
      <c r="X84" s="278"/>
      <c r="Y84" s="279"/>
      <c r="Z84" s="286"/>
      <c r="AA84" s="287"/>
      <c r="AB84" s="287"/>
      <c r="AC84" s="287"/>
      <c r="AD84" s="287"/>
      <c r="AE84" s="287"/>
      <c r="AF84" s="287"/>
      <c r="AG84" s="288"/>
      <c r="AH84" s="260"/>
      <c r="AI84" s="261"/>
      <c r="AJ84" s="261"/>
      <c r="AK84" s="261"/>
      <c r="AL84" s="261"/>
      <c r="AM84" s="261"/>
      <c r="AN84" s="261"/>
      <c r="AO84" s="261"/>
      <c r="AP84" s="261"/>
      <c r="AQ84" s="262"/>
      <c r="AR84" s="200"/>
      <c r="AS84" s="201"/>
      <c r="AT84" s="201"/>
      <c r="AU84" s="201"/>
      <c r="AV84" s="201"/>
      <c r="AW84" s="201"/>
      <c r="AX84" s="201"/>
      <c r="AY84" s="202"/>
      <c r="AZ84" s="269"/>
      <c r="BA84" s="270"/>
      <c r="BB84" s="270"/>
      <c r="BC84" s="270"/>
      <c r="BD84" s="270"/>
      <c r="BE84" s="270"/>
      <c r="BF84" s="270"/>
      <c r="BG84" s="271"/>
      <c r="BH84" s="200"/>
      <c r="BI84" s="201"/>
      <c r="BJ84" s="201"/>
      <c r="BK84" s="201"/>
      <c r="BL84" s="201"/>
      <c r="BM84" s="201"/>
      <c r="BN84" s="201"/>
      <c r="BO84" s="202"/>
      <c r="BP84" s="200"/>
      <c r="BQ84" s="201"/>
      <c r="BR84" s="201"/>
      <c r="BS84" s="201"/>
      <c r="BT84" s="201"/>
      <c r="BU84" s="201"/>
      <c r="BV84" s="201"/>
      <c r="BW84" s="202"/>
      <c r="BX84" s="217"/>
      <c r="BY84" s="218"/>
      <c r="BZ84" s="218"/>
      <c r="CA84" s="218"/>
      <c r="CB84" s="218"/>
      <c r="CC84" s="218"/>
      <c r="CD84" s="218"/>
      <c r="CE84" s="219"/>
      <c r="CF84" s="200"/>
      <c r="CG84" s="201"/>
      <c r="CH84" s="201"/>
      <c r="CI84" s="201"/>
      <c r="CJ84" s="201"/>
      <c r="CK84" s="201"/>
      <c r="CL84" s="201"/>
      <c r="CM84" s="202"/>
      <c r="CN84" s="208"/>
      <c r="CO84" s="209"/>
      <c r="CP84" s="209"/>
      <c r="CQ84" s="209"/>
      <c r="CR84" s="209"/>
      <c r="CS84" s="209"/>
      <c r="CT84" s="209"/>
      <c r="CU84" s="210"/>
    </row>
  </sheetData>
  <sheetProtection/>
  <mergeCells count="722">
    <mergeCell ref="A72:L72"/>
    <mergeCell ref="T72:W72"/>
    <mergeCell ref="Z72:AG72"/>
    <mergeCell ref="AH72:AQ72"/>
    <mergeCell ref="BX72:CE72"/>
    <mergeCell ref="CN72:CU72"/>
    <mergeCell ref="BX80:CE80"/>
    <mergeCell ref="CN79:CU79"/>
    <mergeCell ref="CN80:CU80"/>
    <mergeCell ref="A80:M80"/>
    <mergeCell ref="T79:W79"/>
    <mergeCell ref="T80:W80"/>
    <mergeCell ref="Z79:AG79"/>
    <mergeCell ref="Z80:AG80"/>
    <mergeCell ref="AH79:AQ79"/>
    <mergeCell ref="AH80:AQ80"/>
    <mergeCell ref="A77:M77"/>
    <mergeCell ref="Z77:AG77"/>
    <mergeCell ref="AH77:AQ77"/>
    <mergeCell ref="BX77:CE77"/>
    <mergeCell ref="CN77:CU77"/>
    <mergeCell ref="A79:L79"/>
    <mergeCell ref="BX79:CE79"/>
    <mergeCell ref="T77:W77"/>
    <mergeCell ref="CN78:CU78"/>
    <mergeCell ref="BX75:CE75"/>
    <mergeCell ref="CN75:CU75"/>
    <mergeCell ref="A48:S48"/>
    <mergeCell ref="Z48:AG48"/>
    <mergeCell ref="AH48:AQ48"/>
    <mergeCell ref="BX48:CE48"/>
    <mergeCell ref="CN48:CU48"/>
    <mergeCell ref="T48:Y48"/>
    <mergeCell ref="CN73:CU73"/>
    <mergeCell ref="T75:W75"/>
    <mergeCell ref="A76:L76"/>
    <mergeCell ref="T76:W76"/>
    <mergeCell ref="Z76:AG76"/>
    <mergeCell ref="AH76:AQ76"/>
    <mergeCell ref="BX76:CE76"/>
    <mergeCell ref="CN76:CU76"/>
    <mergeCell ref="A75:L75"/>
    <mergeCell ref="Z75:AG75"/>
    <mergeCell ref="BX81:CE81"/>
    <mergeCell ref="CN81:CU81"/>
    <mergeCell ref="CN62:CU62"/>
    <mergeCell ref="BX74:CE74"/>
    <mergeCell ref="CN74:CU74"/>
    <mergeCell ref="A73:L73"/>
    <mergeCell ref="T73:W73"/>
    <mergeCell ref="Z73:AG73"/>
    <mergeCell ref="AH73:AQ73"/>
    <mergeCell ref="BX73:CE73"/>
    <mergeCell ref="AH52:AQ52"/>
    <mergeCell ref="AZ52:BG52"/>
    <mergeCell ref="T60:W60"/>
    <mergeCell ref="A81:L81"/>
    <mergeCell ref="T81:W81"/>
    <mergeCell ref="Z81:AG81"/>
    <mergeCell ref="AH81:AQ81"/>
    <mergeCell ref="AH75:AQ75"/>
    <mergeCell ref="A68:L68"/>
    <mergeCell ref="M68:W68"/>
    <mergeCell ref="Z68:AG68"/>
    <mergeCell ref="CF3:CU11"/>
    <mergeCell ref="CN68:CU68"/>
    <mergeCell ref="BX52:CE52"/>
    <mergeCell ref="BX53:CE53"/>
    <mergeCell ref="BX54:CE54"/>
    <mergeCell ref="BX57:CE57"/>
    <mergeCell ref="CN52:CU52"/>
    <mergeCell ref="CN57:CU57"/>
    <mergeCell ref="T53:Y53"/>
    <mergeCell ref="T62:Y62"/>
    <mergeCell ref="AH62:AQ62"/>
    <mergeCell ref="AZ62:BG62"/>
    <mergeCell ref="BH59:BO59"/>
    <mergeCell ref="BH58:BO58"/>
    <mergeCell ref="AH53:AQ53"/>
    <mergeCell ref="AH54:AQ54"/>
    <mergeCell ref="A62:S62"/>
    <mergeCell ref="T54:Y54"/>
    <mergeCell ref="T57:Y57"/>
    <mergeCell ref="A55:S55"/>
    <mergeCell ref="AZ58:BG58"/>
    <mergeCell ref="AZ54:BG54"/>
    <mergeCell ref="AZ61:BG61"/>
    <mergeCell ref="T55:Y55"/>
    <mergeCell ref="T56:Y56"/>
    <mergeCell ref="A60:L60"/>
    <mergeCell ref="A54:S54"/>
    <mergeCell ref="AZ57:BG57"/>
    <mergeCell ref="AH46:AQ46"/>
    <mergeCell ref="Z47:AG47"/>
    <mergeCell ref="Z49:AG49"/>
    <mergeCell ref="T46:Y46"/>
    <mergeCell ref="A49:S49"/>
    <mergeCell ref="T49:Y49"/>
    <mergeCell ref="A47:S47"/>
    <mergeCell ref="Z52:AG52"/>
    <mergeCell ref="T47:Y47"/>
    <mergeCell ref="A52:S52"/>
    <mergeCell ref="T52:Y52"/>
    <mergeCell ref="Z51:AG51"/>
    <mergeCell ref="A53:S53"/>
    <mergeCell ref="BX63:CE63"/>
    <mergeCell ref="AH49:AQ49"/>
    <mergeCell ref="AZ49:BG49"/>
    <mergeCell ref="BH51:BO51"/>
    <mergeCell ref="AH51:AQ51"/>
    <mergeCell ref="T64:Y64"/>
    <mergeCell ref="Z64:AG64"/>
    <mergeCell ref="AH64:AQ64"/>
    <mergeCell ref="T59:Y59"/>
    <mergeCell ref="BP59:BW59"/>
    <mergeCell ref="Z61:AG61"/>
    <mergeCell ref="Z59:AG59"/>
    <mergeCell ref="BH64:BO64"/>
    <mergeCell ref="BP64:BW64"/>
    <mergeCell ref="AZ64:BG64"/>
    <mergeCell ref="CN65:CU65"/>
    <mergeCell ref="BH65:BO65"/>
    <mergeCell ref="A64:S64"/>
    <mergeCell ref="AR64:AY64"/>
    <mergeCell ref="A63:S63"/>
    <mergeCell ref="T63:Y63"/>
    <mergeCell ref="CF64:CM64"/>
    <mergeCell ref="Z63:AG63"/>
    <mergeCell ref="AH63:AQ63"/>
    <mergeCell ref="AZ63:BG63"/>
    <mergeCell ref="BP67:BW67"/>
    <mergeCell ref="BX67:CE67"/>
    <mergeCell ref="CF67:CM67"/>
    <mergeCell ref="CN64:CU64"/>
    <mergeCell ref="AZ66:BG66"/>
    <mergeCell ref="BX66:CE66"/>
    <mergeCell ref="BX65:CE65"/>
    <mergeCell ref="CF65:CM65"/>
    <mergeCell ref="AZ65:BG65"/>
    <mergeCell ref="BH66:BO66"/>
    <mergeCell ref="T67:Y67"/>
    <mergeCell ref="Z67:AG67"/>
    <mergeCell ref="AH66:AQ66"/>
    <mergeCell ref="AR65:AY65"/>
    <mergeCell ref="AR66:AY66"/>
    <mergeCell ref="AR67:AY67"/>
    <mergeCell ref="BH67:BO67"/>
    <mergeCell ref="CN67:CU67"/>
    <mergeCell ref="A66:S66"/>
    <mergeCell ref="T65:Y65"/>
    <mergeCell ref="Z65:AG65"/>
    <mergeCell ref="A65:S65"/>
    <mergeCell ref="T66:Y66"/>
    <mergeCell ref="AH65:AQ65"/>
    <mergeCell ref="A67:S67"/>
    <mergeCell ref="AH67:AQ67"/>
    <mergeCell ref="BH69:BO69"/>
    <mergeCell ref="BP69:BW69"/>
    <mergeCell ref="A69:S69"/>
    <mergeCell ref="AH68:AQ68"/>
    <mergeCell ref="Z66:AG66"/>
    <mergeCell ref="BP65:BW65"/>
    <mergeCell ref="BP66:BW66"/>
    <mergeCell ref="AZ67:BG67"/>
    <mergeCell ref="T69:Y69"/>
    <mergeCell ref="Z69:AG69"/>
    <mergeCell ref="BP61:BW61"/>
    <mergeCell ref="BX61:CE61"/>
    <mergeCell ref="AH61:AQ61"/>
    <mergeCell ref="AR61:AY61"/>
    <mergeCell ref="BH54:BO54"/>
    <mergeCell ref="BH57:BO57"/>
    <mergeCell ref="AZ59:BG59"/>
    <mergeCell ref="AR59:AY59"/>
    <mergeCell ref="AR58:AY58"/>
    <mergeCell ref="CN46:CU46"/>
    <mergeCell ref="CF46:CM46"/>
    <mergeCell ref="AH58:AQ58"/>
    <mergeCell ref="AZ51:BG51"/>
    <mergeCell ref="AR51:AY51"/>
    <mergeCell ref="AH57:AQ57"/>
    <mergeCell ref="BH52:BO52"/>
    <mergeCell ref="BH53:BO53"/>
    <mergeCell ref="AZ53:BG53"/>
    <mergeCell ref="CN54:CU54"/>
    <mergeCell ref="AH44:AQ44"/>
    <mergeCell ref="BH47:BO47"/>
    <mergeCell ref="AZ46:BG46"/>
    <mergeCell ref="AZ45:BG45"/>
    <mergeCell ref="BH45:BO45"/>
    <mergeCell ref="BP47:BW47"/>
    <mergeCell ref="AR45:AY45"/>
    <mergeCell ref="AH47:AQ47"/>
    <mergeCell ref="BH46:BO46"/>
    <mergeCell ref="BP46:BW46"/>
    <mergeCell ref="AH45:AQ45"/>
    <mergeCell ref="CN49:CU49"/>
    <mergeCell ref="AH55:AQ55"/>
    <mergeCell ref="AH56:AQ56"/>
    <mergeCell ref="AH60:AQ60"/>
    <mergeCell ref="BX60:CE60"/>
    <mergeCell ref="BP45:BW45"/>
    <mergeCell ref="BX46:CE46"/>
    <mergeCell ref="CF47:CM47"/>
    <mergeCell ref="CN47:CU47"/>
    <mergeCell ref="AH43:AQ43"/>
    <mergeCell ref="AR43:AY43"/>
    <mergeCell ref="A42:S42"/>
    <mergeCell ref="T42:Y42"/>
    <mergeCell ref="AZ43:BG43"/>
    <mergeCell ref="AH42:AQ42"/>
    <mergeCell ref="A43:S43"/>
    <mergeCell ref="T43:Y43"/>
    <mergeCell ref="AZ42:BG42"/>
    <mergeCell ref="AZ39:BG39"/>
    <mergeCell ref="CN43:CU43"/>
    <mergeCell ref="BP44:BW44"/>
    <mergeCell ref="CF43:CM43"/>
    <mergeCell ref="BH43:BO43"/>
    <mergeCell ref="CN44:CU44"/>
    <mergeCell ref="BX44:CE44"/>
    <mergeCell ref="BH44:BO44"/>
    <mergeCell ref="AZ44:BG44"/>
    <mergeCell ref="BH34:BO34"/>
    <mergeCell ref="Z38:AG38"/>
    <mergeCell ref="AR36:AY36"/>
    <mergeCell ref="AZ35:BG35"/>
    <mergeCell ref="AH39:AQ39"/>
    <mergeCell ref="AR39:AY39"/>
    <mergeCell ref="AZ34:BG34"/>
    <mergeCell ref="AZ38:BG38"/>
    <mergeCell ref="AZ37:BG37"/>
    <mergeCell ref="AZ36:BG36"/>
    <mergeCell ref="BX16:CE16"/>
    <mergeCell ref="BX22:CE22"/>
    <mergeCell ref="BP21:BW21"/>
    <mergeCell ref="BX19:CE19"/>
    <mergeCell ref="BH21:BO21"/>
    <mergeCell ref="BP22:BW22"/>
    <mergeCell ref="BP20:BW20"/>
    <mergeCell ref="BX20:CE20"/>
    <mergeCell ref="BH33:BO33"/>
    <mergeCell ref="BH26:BO26"/>
    <mergeCell ref="CN20:CU20"/>
    <mergeCell ref="AZ24:BG24"/>
    <mergeCell ref="BH27:BO27"/>
    <mergeCell ref="BH29:BO29"/>
    <mergeCell ref="BH28:BO28"/>
    <mergeCell ref="BP32:BW32"/>
    <mergeCell ref="BP33:BW33"/>
    <mergeCell ref="BH25:BO25"/>
    <mergeCell ref="AZ82:BG84"/>
    <mergeCell ref="T82:Y84"/>
    <mergeCell ref="Z82:AG84"/>
    <mergeCell ref="A84:L84"/>
    <mergeCell ref="AH74:AQ74"/>
    <mergeCell ref="A71:S71"/>
    <mergeCell ref="T71:Y71"/>
    <mergeCell ref="A74:L74"/>
    <mergeCell ref="T74:W74"/>
    <mergeCell ref="Z74:AG74"/>
    <mergeCell ref="A34:S34"/>
    <mergeCell ref="T34:Y34"/>
    <mergeCell ref="BP82:BW84"/>
    <mergeCell ref="AH82:AQ84"/>
    <mergeCell ref="BH82:BO84"/>
    <mergeCell ref="AR46:AY46"/>
    <mergeCell ref="BP34:BW34"/>
    <mergeCell ref="A35:S35"/>
    <mergeCell ref="AR82:AY84"/>
    <mergeCell ref="A82:S82"/>
    <mergeCell ref="A38:S38"/>
    <mergeCell ref="T38:Y38"/>
    <mergeCell ref="Z35:AG35"/>
    <mergeCell ref="AH35:AQ35"/>
    <mergeCell ref="A36:S36"/>
    <mergeCell ref="AH38:AQ38"/>
    <mergeCell ref="A37:S37"/>
    <mergeCell ref="T36:Y36"/>
    <mergeCell ref="T37:Y37"/>
    <mergeCell ref="Z37:AG37"/>
    <mergeCell ref="AZ30:BG30"/>
    <mergeCell ref="BH30:BO30"/>
    <mergeCell ref="BP30:BW30"/>
    <mergeCell ref="AH31:AQ31"/>
    <mergeCell ref="AR32:AY32"/>
    <mergeCell ref="BH32:BO32"/>
    <mergeCell ref="AR30:AY30"/>
    <mergeCell ref="AR31:AY31"/>
    <mergeCell ref="AZ32:BG32"/>
    <mergeCell ref="BP31:BW31"/>
    <mergeCell ref="A33:S33"/>
    <mergeCell ref="Z32:AG32"/>
    <mergeCell ref="AH32:AQ32"/>
    <mergeCell ref="A32:S32"/>
    <mergeCell ref="T32:Y32"/>
    <mergeCell ref="T33:Y33"/>
    <mergeCell ref="AH33:AQ33"/>
    <mergeCell ref="A30:S30"/>
    <mergeCell ref="T30:Y30"/>
    <mergeCell ref="Z30:AG30"/>
    <mergeCell ref="AH30:AQ30"/>
    <mergeCell ref="A31:S31"/>
    <mergeCell ref="T31:Y31"/>
    <mergeCell ref="Z31:AG31"/>
    <mergeCell ref="AZ26:BG26"/>
    <mergeCell ref="A29:S29"/>
    <mergeCell ref="T29:Y29"/>
    <mergeCell ref="Z29:AG29"/>
    <mergeCell ref="AH29:AQ29"/>
    <mergeCell ref="A28:S28"/>
    <mergeCell ref="T28:Y28"/>
    <mergeCell ref="Z28:AG28"/>
    <mergeCell ref="A25:S25"/>
    <mergeCell ref="AH24:AQ24"/>
    <mergeCell ref="T25:Y25"/>
    <mergeCell ref="A27:S27"/>
    <mergeCell ref="AR24:AY24"/>
    <mergeCell ref="AH26:AQ26"/>
    <mergeCell ref="T27:Y27"/>
    <mergeCell ref="Z27:AG27"/>
    <mergeCell ref="Z24:AG24"/>
    <mergeCell ref="A23:S23"/>
    <mergeCell ref="T23:Y23"/>
    <mergeCell ref="Z23:AG23"/>
    <mergeCell ref="T21:Y21"/>
    <mergeCell ref="AR27:AY27"/>
    <mergeCell ref="AR25:AY25"/>
    <mergeCell ref="AR23:AY23"/>
    <mergeCell ref="AH27:AQ27"/>
    <mergeCell ref="T26:Y26"/>
    <mergeCell ref="A26:S26"/>
    <mergeCell ref="A22:S22"/>
    <mergeCell ref="T22:Y22"/>
    <mergeCell ref="A21:S21"/>
    <mergeCell ref="A20:S20"/>
    <mergeCell ref="A24:S24"/>
    <mergeCell ref="BH24:BO24"/>
    <mergeCell ref="AH21:AQ21"/>
    <mergeCell ref="T20:Y20"/>
    <mergeCell ref="T24:Y24"/>
    <mergeCell ref="AR20:AY20"/>
    <mergeCell ref="BH23:BO23"/>
    <mergeCell ref="BP23:BW23"/>
    <mergeCell ref="BH20:BO20"/>
    <mergeCell ref="Z13:AG13"/>
    <mergeCell ref="AH13:AQ13"/>
    <mergeCell ref="AZ20:BG20"/>
    <mergeCell ref="AH23:AQ23"/>
    <mergeCell ref="BH22:BO22"/>
    <mergeCell ref="BH15:BO15"/>
    <mergeCell ref="BP15:BW15"/>
    <mergeCell ref="Z10:AG10"/>
    <mergeCell ref="A12:S12"/>
    <mergeCell ref="T12:Y12"/>
    <mergeCell ref="T13:Y13"/>
    <mergeCell ref="A11:S11"/>
    <mergeCell ref="T11:Y11"/>
    <mergeCell ref="A13:S13"/>
    <mergeCell ref="Z12:AG12"/>
    <mergeCell ref="Z11:AG11"/>
    <mergeCell ref="BX12:CE12"/>
    <mergeCell ref="BP12:BW12"/>
    <mergeCell ref="A10:S10"/>
    <mergeCell ref="T10:Y10"/>
    <mergeCell ref="AR10:AY10"/>
    <mergeCell ref="AH12:AQ12"/>
    <mergeCell ref="AR12:AY12"/>
    <mergeCell ref="AZ12:BG12"/>
    <mergeCell ref="AR11:AY11"/>
    <mergeCell ref="A4:S4"/>
    <mergeCell ref="T4:Y4"/>
    <mergeCell ref="Z4:AG4"/>
    <mergeCell ref="AZ3:CE11"/>
    <mergeCell ref="AR6:AY6"/>
    <mergeCell ref="A6:S6"/>
    <mergeCell ref="T6:Y6"/>
    <mergeCell ref="Z6:AG6"/>
    <mergeCell ref="A9:S9"/>
    <mergeCell ref="A7:S7"/>
    <mergeCell ref="T9:Y9"/>
    <mergeCell ref="Z9:AG9"/>
    <mergeCell ref="AR9:AY9"/>
    <mergeCell ref="AR7:AY7"/>
    <mergeCell ref="AR8:AY8"/>
    <mergeCell ref="A8:S8"/>
    <mergeCell ref="T8:Y8"/>
    <mergeCell ref="Z8:AG8"/>
    <mergeCell ref="T7:Y7"/>
    <mergeCell ref="Z7:AG7"/>
    <mergeCell ref="BH16:BO16"/>
    <mergeCell ref="BP16:BW16"/>
    <mergeCell ref="A1:CU1"/>
    <mergeCell ref="AR3:AY3"/>
    <mergeCell ref="Z3:AG3"/>
    <mergeCell ref="T3:Y3"/>
    <mergeCell ref="A3:S3"/>
    <mergeCell ref="AR5:AY5"/>
    <mergeCell ref="AR4:AY4"/>
    <mergeCell ref="AH3:AQ11"/>
    <mergeCell ref="CN22:CU22"/>
    <mergeCell ref="A5:S5"/>
    <mergeCell ref="T5:Y5"/>
    <mergeCell ref="Z5:AG5"/>
    <mergeCell ref="BH12:BO12"/>
    <mergeCell ref="CF20:CM20"/>
    <mergeCell ref="BX21:CE21"/>
    <mergeCell ref="BX14:CE14"/>
    <mergeCell ref="BH14:BO14"/>
    <mergeCell ref="BP14:BW14"/>
    <mergeCell ref="BX24:CE24"/>
    <mergeCell ref="CF26:CM26"/>
    <mergeCell ref="CF17:CM17"/>
    <mergeCell ref="BX26:CE26"/>
    <mergeCell ref="BX23:CE23"/>
    <mergeCell ref="BX25:CE25"/>
    <mergeCell ref="CF21:CM21"/>
    <mergeCell ref="CF12:CM12"/>
    <mergeCell ref="CN12:CU12"/>
    <mergeCell ref="CF22:CM22"/>
    <mergeCell ref="CF23:CM23"/>
    <mergeCell ref="CN15:CU15"/>
    <mergeCell ref="CN17:CU17"/>
    <mergeCell ref="CN13:CU13"/>
    <mergeCell ref="CF14:CM14"/>
    <mergeCell ref="CN14:CU14"/>
    <mergeCell ref="CF16:CM16"/>
    <mergeCell ref="CF13:CM13"/>
    <mergeCell ref="CN26:CU26"/>
    <mergeCell ref="CN25:CU25"/>
    <mergeCell ref="CN21:CU21"/>
    <mergeCell ref="BP24:BW24"/>
    <mergeCell ref="BP27:BW27"/>
    <mergeCell ref="CN23:CU23"/>
    <mergeCell ref="BX15:CE15"/>
    <mergeCell ref="BX17:CE17"/>
    <mergeCell ref="CF24:CM24"/>
    <mergeCell ref="CN24:CU24"/>
    <mergeCell ref="CF25:CM25"/>
    <mergeCell ref="CF29:CM29"/>
    <mergeCell ref="BP25:BW25"/>
    <mergeCell ref="CN35:CU35"/>
    <mergeCell ref="BP26:BW26"/>
    <mergeCell ref="BX30:CE30"/>
    <mergeCell ref="BX29:CE29"/>
    <mergeCell ref="BX27:CE27"/>
    <mergeCell ref="CF28:CM28"/>
    <mergeCell ref="CF66:CM66"/>
    <mergeCell ref="BP58:BW58"/>
    <mergeCell ref="BP51:BW51"/>
    <mergeCell ref="BX58:CE58"/>
    <mergeCell ref="CF51:CM51"/>
    <mergeCell ref="CN29:CU29"/>
    <mergeCell ref="BP36:BW36"/>
    <mergeCell ref="BP43:BW43"/>
    <mergeCell ref="CN66:CU66"/>
    <mergeCell ref="CN51:CU51"/>
    <mergeCell ref="BX51:CE51"/>
    <mergeCell ref="CN27:CU27"/>
    <mergeCell ref="BX28:CE28"/>
    <mergeCell ref="BP29:BW29"/>
    <mergeCell ref="BX33:CE33"/>
    <mergeCell ref="BP35:BW35"/>
    <mergeCell ref="BP28:BW28"/>
    <mergeCell ref="CN28:CU28"/>
    <mergeCell ref="CF27:CM27"/>
    <mergeCell ref="BX47:CE47"/>
    <mergeCell ref="CN37:CU37"/>
    <mergeCell ref="CF40:CM40"/>
    <mergeCell ref="CF42:CM42"/>
    <mergeCell ref="CF38:CM38"/>
    <mergeCell ref="CF37:CM37"/>
    <mergeCell ref="CN42:CU42"/>
    <mergeCell ref="CN82:CU84"/>
    <mergeCell ref="CF30:CM30"/>
    <mergeCell ref="CN30:CU30"/>
    <mergeCell ref="CF45:CM45"/>
    <mergeCell ref="CN45:CU45"/>
    <mergeCell ref="BX38:CE38"/>
    <mergeCell ref="BX43:CE43"/>
    <mergeCell ref="CF44:CM44"/>
    <mergeCell ref="BX49:CE49"/>
    <mergeCell ref="BX82:CE84"/>
    <mergeCell ref="Z20:AG20"/>
    <mergeCell ref="AH20:AQ20"/>
    <mergeCell ref="AZ29:BG29"/>
    <mergeCell ref="AZ21:BG21"/>
    <mergeCell ref="AR29:AY29"/>
    <mergeCell ref="AZ22:BG22"/>
    <mergeCell ref="AR22:AY22"/>
    <mergeCell ref="AZ25:BG25"/>
    <mergeCell ref="AR26:AY26"/>
    <mergeCell ref="AZ27:BG27"/>
    <mergeCell ref="AR44:AY44"/>
    <mergeCell ref="Z43:AG43"/>
    <mergeCell ref="AR38:AY38"/>
    <mergeCell ref="CF82:CM84"/>
    <mergeCell ref="Z22:AG22"/>
    <mergeCell ref="AH22:AQ22"/>
    <mergeCell ref="Z25:AG25"/>
    <mergeCell ref="BX68:CE68"/>
    <mergeCell ref="BX64:CE64"/>
    <mergeCell ref="BX62:CE62"/>
    <mergeCell ref="AH37:AQ37"/>
    <mergeCell ref="AR37:AY37"/>
    <mergeCell ref="Z26:AG26"/>
    <mergeCell ref="AR35:AY35"/>
    <mergeCell ref="AR34:AY34"/>
    <mergeCell ref="AH34:AQ34"/>
    <mergeCell ref="Z36:AG36"/>
    <mergeCell ref="AH36:AQ36"/>
    <mergeCell ref="AR33:AY33"/>
    <mergeCell ref="AR21:AY21"/>
    <mergeCell ref="AH28:AQ28"/>
    <mergeCell ref="AR28:AY28"/>
    <mergeCell ref="Z33:AG33"/>
    <mergeCell ref="T35:Y35"/>
    <mergeCell ref="Z34:AG34"/>
    <mergeCell ref="Z21:AG21"/>
    <mergeCell ref="AH25:AQ25"/>
    <mergeCell ref="T44:Y44"/>
    <mergeCell ref="Z44:AG44"/>
    <mergeCell ref="A46:S46"/>
    <mergeCell ref="T45:Y45"/>
    <mergeCell ref="A45:S45"/>
    <mergeCell ref="Z45:AG45"/>
    <mergeCell ref="A44:S44"/>
    <mergeCell ref="Z46:AG46"/>
    <mergeCell ref="CN36:CU36"/>
    <mergeCell ref="BX32:CE32"/>
    <mergeCell ref="CN38:CU38"/>
    <mergeCell ref="CF34:CM34"/>
    <mergeCell ref="Z16:AG16"/>
    <mergeCell ref="T58:Y58"/>
    <mergeCell ref="CN16:CU16"/>
    <mergeCell ref="Z17:AG17"/>
    <mergeCell ref="AH17:AQ17"/>
    <mergeCell ref="BH17:BO17"/>
    <mergeCell ref="CF15:CM15"/>
    <mergeCell ref="AZ23:BG23"/>
    <mergeCell ref="CF31:CM31"/>
    <mergeCell ref="BP17:BW17"/>
    <mergeCell ref="CF58:CM58"/>
    <mergeCell ref="AR16:AY16"/>
    <mergeCell ref="BH18:BO18"/>
    <mergeCell ref="AZ16:BG16"/>
    <mergeCell ref="AR17:AY17"/>
    <mergeCell ref="AZ17:BG17"/>
    <mergeCell ref="A51:S51"/>
    <mergeCell ref="T51:Y51"/>
    <mergeCell ref="A14:S14"/>
    <mergeCell ref="T14:Y14"/>
    <mergeCell ref="Z14:AG14"/>
    <mergeCell ref="AH14:AQ14"/>
    <mergeCell ref="A16:S16"/>
    <mergeCell ref="T16:Y16"/>
    <mergeCell ref="A17:S17"/>
    <mergeCell ref="T17:Y17"/>
    <mergeCell ref="AR14:AY14"/>
    <mergeCell ref="AZ14:BG14"/>
    <mergeCell ref="A15:S15"/>
    <mergeCell ref="T15:Y15"/>
    <mergeCell ref="Z15:AG15"/>
    <mergeCell ref="AH15:AQ15"/>
    <mergeCell ref="AR15:AY15"/>
    <mergeCell ref="AZ15:BG15"/>
    <mergeCell ref="AH16:AQ16"/>
    <mergeCell ref="A18:S18"/>
    <mergeCell ref="T18:Y18"/>
    <mergeCell ref="Z18:AG18"/>
    <mergeCell ref="AH18:AQ18"/>
    <mergeCell ref="AR18:AY18"/>
    <mergeCell ref="AZ18:BG18"/>
    <mergeCell ref="BP18:BW18"/>
    <mergeCell ref="BX18:CE18"/>
    <mergeCell ref="CF18:CM18"/>
    <mergeCell ref="CN18:CU18"/>
    <mergeCell ref="A19:S19"/>
    <mergeCell ref="T19:Y19"/>
    <mergeCell ref="Z19:AG19"/>
    <mergeCell ref="AH19:AQ19"/>
    <mergeCell ref="AR19:AY19"/>
    <mergeCell ref="AZ19:BG19"/>
    <mergeCell ref="BH19:BO19"/>
    <mergeCell ref="BP19:BW19"/>
    <mergeCell ref="CF19:CM19"/>
    <mergeCell ref="CN19:CU19"/>
    <mergeCell ref="BH31:BO31"/>
    <mergeCell ref="AZ31:BG31"/>
    <mergeCell ref="AZ28:BG28"/>
    <mergeCell ref="CN31:CU31"/>
    <mergeCell ref="BX31:CE31"/>
    <mergeCell ref="CF35:CM35"/>
    <mergeCell ref="CN34:CU34"/>
    <mergeCell ref="CF32:CM32"/>
    <mergeCell ref="CN33:CU33"/>
    <mergeCell ref="CF33:CM33"/>
    <mergeCell ref="AZ33:BG33"/>
    <mergeCell ref="BX35:CE35"/>
    <mergeCell ref="BX34:CE34"/>
    <mergeCell ref="CN32:CU32"/>
    <mergeCell ref="BH35:BO35"/>
    <mergeCell ref="BP38:BW38"/>
    <mergeCell ref="BX36:CE36"/>
    <mergeCell ref="CF36:CM36"/>
    <mergeCell ref="BH37:BO37"/>
    <mergeCell ref="BP37:BW37"/>
    <mergeCell ref="BX37:CE37"/>
    <mergeCell ref="BH38:BO38"/>
    <mergeCell ref="BH36:BO36"/>
    <mergeCell ref="A40:S40"/>
    <mergeCell ref="T40:Y40"/>
    <mergeCell ref="Z40:AG40"/>
    <mergeCell ref="AH40:AQ40"/>
    <mergeCell ref="AR40:AY40"/>
    <mergeCell ref="AZ40:BG40"/>
    <mergeCell ref="A39:S39"/>
    <mergeCell ref="T39:Y39"/>
    <mergeCell ref="Z39:AG39"/>
    <mergeCell ref="CN40:CU40"/>
    <mergeCell ref="CN41:CU41"/>
    <mergeCell ref="BH39:BO39"/>
    <mergeCell ref="BP39:BW39"/>
    <mergeCell ref="BX39:CE39"/>
    <mergeCell ref="CF39:CM39"/>
    <mergeCell ref="CN39:CU39"/>
    <mergeCell ref="BH40:BO40"/>
    <mergeCell ref="BP40:BW40"/>
    <mergeCell ref="BX40:CE40"/>
    <mergeCell ref="AR47:AY47"/>
    <mergeCell ref="AZ47:BG47"/>
    <mergeCell ref="BH41:BO41"/>
    <mergeCell ref="BP41:BW41"/>
    <mergeCell ref="BX41:CE41"/>
    <mergeCell ref="BX45:CE45"/>
    <mergeCell ref="BP42:BW42"/>
    <mergeCell ref="BX42:CE42"/>
    <mergeCell ref="A41:S41"/>
    <mergeCell ref="T41:Y41"/>
    <mergeCell ref="Z41:AG41"/>
    <mergeCell ref="AH41:AQ41"/>
    <mergeCell ref="AR41:AY41"/>
    <mergeCell ref="AZ41:BG41"/>
    <mergeCell ref="Z42:AG42"/>
    <mergeCell ref="BH42:BO42"/>
    <mergeCell ref="AR42:AY42"/>
    <mergeCell ref="CN58:CU58"/>
    <mergeCell ref="Z53:AG53"/>
    <mergeCell ref="Z54:AG54"/>
    <mergeCell ref="Z57:AG57"/>
    <mergeCell ref="Z62:AG62"/>
    <mergeCell ref="Z55:AG55"/>
    <mergeCell ref="Z56:AG56"/>
    <mergeCell ref="Z58:AG58"/>
    <mergeCell ref="Z60:AG60"/>
    <mergeCell ref="CN59:CU59"/>
    <mergeCell ref="AH59:AQ59"/>
    <mergeCell ref="BX59:CE59"/>
    <mergeCell ref="CF59:CM59"/>
    <mergeCell ref="CN53:CU53"/>
    <mergeCell ref="A56:S56"/>
    <mergeCell ref="A57:S57"/>
    <mergeCell ref="A59:S59"/>
    <mergeCell ref="A58:S58"/>
    <mergeCell ref="CN55:CU55"/>
    <mergeCell ref="CN56:CU56"/>
    <mergeCell ref="AH69:AQ69"/>
    <mergeCell ref="AR69:AY69"/>
    <mergeCell ref="AZ69:BG69"/>
    <mergeCell ref="CF69:CM69"/>
    <mergeCell ref="BX69:CE69"/>
    <mergeCell ref="A70:S70"/>
    <mergeCell ref="T70:Y70"/>
    <mergeCell ref="Z70:AG70"/>
    <mergeCell ref="AH70:AQ70"/>
    <mergeCell ref="AR70:AY70"/>
    <mergeCell ref="AZ70:BG70"/>
    <mergeCell ref="Z71:AG71"/>
    <mergeCell ref="AH71:AQ71"/>
    <mergeCell ref="AR71:AY71"/>
    <mergeCell ref="AZ71:BG71"/>
    <mergeCell ref="BH71:BO71"/>
    <mergeCell ref="CN69:CU69"/>
    <mergeCell ref="BH70:BO70"/>
    <mergeCell ref="CN70:CU70"/>
    <mergeCell ref="CF70:CM70"/>
    <mergeCell ref="AR13:BA13"/>
    <mergeCell ref="BB13:BK13"/>
    <mergeCell ref="BL13:BU13"/>
    <mergeCell ref="BV13:CE13"/>
    <mergeCell ref="BH61:BO61"/>
    <mergeCell ref="BP70:BW70"/>
    <mergeCell ref="BP49:BT49"/>
    <mergeCell ref="BH49:BO49"/>
    <mergeCell ref="BP50:BT50"/>
    <mergeCell ref="BX50:CE50"/>
    <mergeCell ref="CF41:CM41"/>
    <mergeCell ref="CN63:CU63"/>
    <mergeCell ref="CF61:CM61"/>
    <mergeCell ref="CN61:CU61"/>
    <mergeCell ref="BH50:BO50"/>
    <mergeCell ref="CN60:CU60"/>
    <mergeCell ref="A61:S61"/>
    <mergeCell ref="T61:Y61"/>
    <mergeCell ref="CN50:CU50"/>
    <mergeCell ref="A50:S50"/>
    <mergeCell ref="T50:Y50"/>
    <mergeCell ref="Z50:AG50"/>
    <mergeCell ref="AH50:AQ50"/>
    <mergeCell ref="AZ50:BG50"/>
    <mergeCell ref="BX55:CE55"/>
    <mergeCell ref="BX56:CE56"/>
    <mergeCell ref="BP71:BW71"/>
    <mergeCell ref="BX71:CE71"/>
    <mergeCell ref="CF71:CM71"/>
    <mergeCell ref="CN71:CU71"/>
    <mergeCell ref="BX70:CE70"/>
    <mergeCell ref="A78:L78"/>
    <mergeCell ref="T78:W78"/>
    <mergeCell ref="Z78:AG78"/>
    <mergeCell ref="AH78:AQ78"/>
    <mergeCell ref="BX78:CE78"/>
  </mergeCells>
  <printOptions/>
  <pageMargins left="0.984251968503937" right="0.3937007874015748" top="0" bottom="0" header="0" footer="0"/>
  <pageSetup horizontalDpi="600" verticalDpi="600" orientation="portrait" paperSize="9" r:id="rId1"/>
  <headerFooter alignWithMargins="0"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67"/>
  <sheetViews>
    <sheetView view="pageLayout" zoomScaleNormal="94" workbookViewId="0" topLeftCell="A10">
      <selection activeCell="CB12" sqref="CB12:CK13"/>
    </sheetView>
  </sheetViews>
  <sheetFormatPr defaultColWidth="1.37890625" defaultRowHeight="12.75"/>
  <cols>
    <col min="1" max="10" width="1.37890625" style="1" customWidth="1"/>
    <col min="11" max="11" width="6.625" style="1" customWidth="1"/>
    <col min="12" max="25" width="1.37890625" style="1" customWidth="1"/>
    <col min="26" max="26" width="1.625" style="1" customWidth="1"/>
    <col min="27" max="27" width="0.12890625" style="1" customWidth="1"/>
    <col min="28" max="28" width="0.2421875" style="1" customWidth="1"/>
    <col min="29" max="33" width="1.37890625" style="1" hidden="1" customWidth="1"/>
    <col min="34" max="34" width="1.25" style="1" hidden="1" customWidth="1"/>
    <col min="35" max="36" width="1.37890625" style="1" hidden="1" customWidth="1"/>
    <col min="37" max="37" width="0.37109375" style="1" hidden="1" customWidth="1"/>
    <col min="38" max="45" width="1.37890625" style="1" customWidth="1"/>
    <col min="46" max="46" width="1.25" style="1" customWidth="1"/>
    <col min="47" max="47" width="1.37890625" style="1" hidden="1" customWidth="1"/>
    <col min="48" max="48" width="0.37109375" style="1" customWidth="1"/>
    <col min="49" max="49" width="1.37890625" style="1" hidden="1" customWidth="1"/>
    <col min="50" max="57" width="1.37890625" style="1" customWidth="1"/>
    <col min="58" max="58" width="0.12890625" style="1" customWidth="1"/>
    <col min="59" max="59" width="1.37890625" style="1" hidden="1" customWidth="1"/>
    <col min="60" max="66" width="1.37890625" style="1" customWidth="1"/>
    <col min="67" max="67" width="0.12890625" style="1" customWidth="1"/>
    <col min="68" max="68" width="1.37890625" style="1" hidden="1" customWidth="1"/>
    <col min="69" max="69" width="0.74609375" style="1" hidden="1" customWidth="1"/>
    <col min="70" max="73" width="1.37890625" style="1" customWidth="1"/>
    <col min="74" max="74" width="1.00390625" style="1" customWidth="1"/>
    <col min="75" max="75" width="0.37109375" style="1" hidden="1" customWidth="1"/>
    <col min="76" max="78" width="1.37890625" style="1" hidden="1" customWidth="1"/>
    <col min="79" max="79" width="0.37109375" style="1" hidden="1" customWidth="1"/>
    <col min="80" max="87" width="1.37890625" style="1" customWidth="1"/>
    <col min="88" max="88" width="0.74609375" style="1" customWidth="1"/>
    <col min="89" max="89" width="1.875" style="1" hidden="1" customWidth="1"/>
    <col min="90" max="90" width="0.12890625" style="1" customWidth="1"/>
    <col min="91" max="95" width="1.37890625" style="1" hidden="1" customWidth="1"/>
    <col min="96" max="96" width="1.25" style="1" hidden="1" customWidth="1"/>
    <col min="97" max="98" width="1.37890625" style="1" hidden="1" customWidth="1"/>
    <col min="99" max="99" width="0.37109375" style="1" hidden="1" customWidth="1"/>
    <col min="100" max="16384" width="1.37890625" style="1" customWidth="1"/>
  </cols>
  <sheetData>
    <row r="1" spans="1:99" s="14" customFormat="1" ht="11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7"/>
      <c r="AO1" s="17"/>
      <c r="AP1" s="17"/>
      <c r="AQ1" s="17"/>
      <c r="AR1" s="17"/>
      <c r="AS1" s="17"/>
      <c r="CU1" s="15" t="s">
        <v>41</v>
      </c>
    </row>
    <row r="2" spans="1:99" s="12" customFormat="1" ht="14.25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</row>
    <row r="3" s="13" customFormat="1" ht="5.25"/>
    <row r="4" spans="1:99" s="12" customFormat="1" ht="12.75">
      <c r="A4" s="222" t="s">
        <v>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 t="s">
        <v>0</v>
      </c>
      <c r="W4" s="222"/>
      <c r="X4" s="222"/>
      <c r="Y4" s="222"/>
      <c r="Z4" s="222"/>
      <c r="AA4" s="222"/>
      <c r="AB4" s="222" t="s">
        <v>25</v>
      </c>
      <c r="AC4" s="222"/>
      <c r="AD4" s="222"/>
      <c r="AE4" s="222"/>
      <c r="AF4" s="222"/>
      <c r="AG4" s="222"/>
      <c r="AH4" s="222"/>
      <c r="AI4" s="222"/>
      <c r="AJ4" s="222"/>
      <c r="AK4" s="222"/>
      <c r="AL4" s="295" t="s">
        <v>93</v>
      </c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7"/>
      <c r="AX4" s="331" t="s">
        <v>7</v>
      </c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133" t="s">
        <v>62</v>
      </c>
      <c r="CM4" s="134"/>
      <c r="CN4" s="134"/>
      <c r="CO4" s="134"/>
      <c r="CP4" s="134"/>
      <c r="CQ4" s="134"/>
      <c r="CR4" s="134"/>
      <c r="CS4" s="134"/>
      <c r="CT4" s="134"/>
      <c r="CU4" s="135"/>
    </row>
    <row r="5" spans="1:99" s="12" customFormat="1" ht="12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 t="s">
        <v>1</v>
      </c>
      <c r="W5" s="229"/>
      <c r="X5" s="229"/>
      <c r="Y5" s="229"/>
      <c r="Z5" s="229"/>
      <c r="AA5" s="229"/>
      <c r="AB5" s="229" t="s">
        <v>26</v>
      </c>
      <c r="AC5" s="229"/>
      <c r="AD5" s="229"/>
      <c r="AE5" s="229"/>
      <c r="AF5" s="229"/>
      <c r="AG5" s="229"/>
      <c r="AH5" s="229"/>
      <c r="AI5" s="229"/>
      <c r="AJ5" s="229"/>
      <c r="AK5" s="229"/>
      <c r="AL5" s="298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300"/>
      <c r="AX5" s="133" t="s">
        <v>94</v>
      </c>
      <c r="AY5" s="134"/>
      <c r="AZ5" s="134"/>
      <c r="BA5" s="134"/>
      <c r="BB5" s="134"/>
      <c r="BC5" s="134"/>
      <c r="BD5" s="134"/>
      <c r="BE5" s="134"/>
      <c r="BF5" s="134"/>
      <c r="BG5" s="135"/>
      <c r="BH5" s="229" t="s">
        <v>8</v>
      </c>
      <c r="BI5" s="229"/>
      <c r="BJ5" s="229"/>
      <c r="BK5" s="229"/>
      <c r="BL5" s="229"/>
      <c r="BM5" s="229"/>
      <c r="BN5" s="229"/>
      <c r="BO5" s="229"/>
      <c r="BP5" s="229"/>
      <c r="BQ5" s="229"/>
      <c r="BR5" s="133" t="s">
        <v>87</v>
      </c>
      <c r="BS5" s="134"/>
      <c r="BT5" s="134"/>
      <c r="BU5" s="134"/>
      <c r="BV5" s="134"/>
      <c r="BW5" s="134"/>
      <c r="BX5" s="134"/>
      <c r="BY5" s="134"/>
      <c r="BZ5" s="134"/>
      <c r="CA5" s="135"/>
      <c r="CB5" s="229" t="s">
        <v>2</v>
      </c>
      <c r="CC5" s="229"/>
      <c r="CD5" s="229"/>
      <c r="CE5" s="229"/>
      <c r="CF5" s="229"/>
      <c r="CG5" s="229"/>
      <c r="CH5" s="229"/>
      <c r="CI5" s="229"/>
      <c r="CJ5" s="229"/>
      <c r="CK5" s="229"/>
      <c r="CL5" s="136"/>
      <c r="CM5" s="137"/>
      <c r="CN5" s="137"/>
      <c r="CO5" s="137"/>
      <c r="CP5" s="137"/>
      <c r="CQ5" s="137"/>
      <c r="CR5" s="137"/>
      <c r="CS5" s="137"/>
      <c r="CT5" s="137"/>
      <c r="CU5" s="138"/>
    </row>
    <row r="6" spans="1:99" s="12" customFormat="1" ht="12.75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 t="s">
        <v>27</v>
      </c>
      <c r="AC6" s="229"/>
      <c r="AD6" s="229"/>
      <c r="AE6" s="229"/>
      <c r="AF6" s="229"/>
      <c r="AG6" s="229"/>
      <c r="AH6" s="229"/>
      <c r="AI6" s="229"/>
      <c r="AJ6" s="229"/>
      <c r="AK6" s="229"/>
      <c r="AL6" s="298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300"/>
      <c r="AX6" s="136"/>
      <c r="AY6" s="137"/>
      <c r="AZ6" s="137"/>
      <c r="BA6" s="137"/>
      <c r="BB6" s="137"/>
      <c r="BC6" s="137"/>
      <c r="BD6" s="137"/>
      <c r="BE6" s="137"/>
      <c r="BF6" s="137"/>
      <c r="BG6" s="138"/>
      <c r="BH6" s="229" t="s">
        <v>9</v>
      </c>
      <c r="BI6" s="229"/>
      <c r="BJ6" s="229"/>
      <c r="BK6" s="229"/>
      <c r="BL6" s="229"/>
      <c r="BM6" s="229"/>
      <c r="BN6" s="229"/>
      <c r="BO6" s="229"/>
      <c r="BP6" s="229"/>
      <c r="BQ6" s="229"/>
      <c r="BR6" s="136"/>
      <c r="BS6" s="137"/>
      <c r="BT6" s="137"/>
      <c r="BU6" s="137"/>
      <c r="BV6" s="137"/>
      <c r="BW6" s="137"/>
      <c r="BX6" s="137"/>
      <c r="BY6" s="137"/>
      <c r="BZ6" s="137"/>
      <c r="CA6" s="138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136"/>
      <c r="CM6" s="137"/>
      <c r="CN6" s="137"/>
      <c r="CO6" s="137"/>
      <c r="CP6" s="137"/>
      <c r="CQ6" s="137"/>
      <c r="CR6" s="137"/>
      <c r="CS6" s="137"/>
      <c r="CT6" s="137"/>
      <c r="CU6" s="138"/>
    </row>
    <row r="7" spans="1:99" s="12" customFormat="1" ht="12.7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 t="s">
        <v>28</v>
      </c>
      <c r="AC7" s="229"/>
      <c r="AD7" s="229"/>
      <c r="AE7" s="229"/>
      <c r="AF7" s="229"/>
      <c r="AG7" s="229"/>
      <c r="AH7" s="229"/>
      <c r="AI7" s="229"/>
      <c r="AJ7" s="229"/>
      <c r="AK7" s="229"/>
      <c r="AL7" s="298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300"/>
      <c r="AX7" s="136"/>
      <c r="AY7" s="137"/>
      <c r="AZ7" s="137"/>
      <c r="BA7" s="137"/>
      <c r="BB7" s="137"/>
      <c r="BC7" s="137"/>
      <c r="BD7" s="137"/>
      <c r="BE7" s="137"/>
      <c r="BF7" s="137"/>
      <c r="BG7" s="138"/>
      <c r="BH7" s="229" t="s">
        <v>10</v>
      </c>
      <c r="BI7" s="229"/>
      <c r="BJ7" s="229"/>
      <c r="BK7" s="229"/>
      <c r="BL7" s="229"/>
      <c r="BM7" s="229"/>
      <c r="BN7" s="229"/>
      <c r="BO7" s="229"/>
      <c r="BP7" s="229"/>
      <c r="BQ7" s="229"/>
      <c r="BR7" s="136"/>
      <c r="BS7" s="137"/>
      <c r="BT7" s="137"/>
      <c r="BU7" s="137"/>
      <c r="BV7" s="137"/>
      <c r="BW7" s="137"/>
      <c r="BX7" s="137"/>
      <c r="BY7" s="137"/>
      <c r="BZ7" s="137"/>
      <c r="CA7" s="138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136"/>
      <c r="CM7" s="137"/>
      <c r="CN7" s="137"/>
      <c r="CO7" s="137"/>
      <c r="CP7" s="137"/>
      <c r="CQ7" s="137"/>
      <c r="CR7" s="137"/>
      <c r="CS7" s="137"/>
      <c r="CT7" s="137"/>
      <c r="CU7" s="138"/>
    </row>
    <row r="8" spans="1:99" s="12" customFormat="1" ht="12.75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98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300"/>
      <c r="AX8" s="136"/>
      <c r="AY8" s="137"/>
      <c r="AZ8" s="137"/>
      <c r="BA8" s="137"/>
      <c r="BB8" s="137"/>
      <c r="BC8" s="137"/>
      <c r="BD8" s="137"/>
      <c r="BE8" s="137"/>
      <c r="BF8" s="137"/>
      <c r="BG8" s="138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136"/>
      <c r="BS8" s="137"/>
      <c r="BT8" s="137"/>
      <c r="BU8" s="137"/>
      <c r="BV8" s="137"/>
      <c r="BW8" s="137"/>
      <c r="BX8" s="137"/>
      <c r="BY8" s="137"/>
      <c r="BZ8" s="137"/>
      <c r="CA8" s="138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136"/>
      <c r="CM8" s="137"/>
      <c r="CN8" s="137"/>
      <c r="CO8" s="137"/>
      <c r="CP8" s="137"/>
      <c r="CQ8" s="137"/>
      <c r="CR8" s="137"/>
      <c r="CS8" s="137"/>
      <c r="CT8" s="137"/>
      <c r="CU8" s="138"/>
    </row>
    <row r="9" spans="1:99" s="12" customFormat="1" ht="12.75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98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300"/>
      <c r="AX9" s="136"/>
      <c r="AY9" s="137"/>
      <c r="AZ9" s="137"/>
      <c r="BA9" s="137"/>
      <c r="BB9" s="137"/>
      <c r="BC9" s="137"/>
      <c r="BD9" s="137"/>
      <c r="BE9" s="137"/>
      <c r="BF9" s="137"/>
      <c r="BG9" s="138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136"/>
      <c r="BS9" s="137"/>
      <c r="BT9" s="137"/>
      <c r="BU9" s="137"/>
      <c r="BV9" s="137"/>
      <c r="BW9" s="137"/>
      <c r="BX9" s="137"/>
      <c r="BY9" s="137"/>
      <c r="BZ9" s="137"/>
      <c r="CA9" s="138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136"/>
      <c r="CM9" s="137"/>
      <c r="CN9" s="137"/>
      <c r="CO9" s="137"/>
      <c r="CP9" s="137"/>
      <c r="CQ9" s="137"/>
      <c r="CR9" s="137"/>
      <c r="CS9" s="137"/>
      <c r="CT9" s="137"/>
      <c r="CU9" s="138"/>
    </row>
    <row r="10" spans="1:99" s="12" customFormat="1" ht="39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301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3"/>
      <c r="AX10" s="139"/>
      <c r="AY10" s="140"/>
      <c r="AZ10" s="140"/>
      <c r="BA10" s="140"/>
      <c r="BB10" s="140"/>
      <c r="BC10" s="140"/>
      <c r="BD10" s="140"/>
      <c r="BE10" s="140"/>
      <c r="BF10" s="140"/>
      <c r="BG10" s="1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139"/>
      <c r="BS10" s="140"/>
      <c r="BT10" s="140"/>
      <c r="BU10" s="140"/>
      <c r="BV10" s="140"/>
      <c r="BW10" s="140"/>
      <c r="BX10" s="140"/>
      <c r="BY10" s="140"/>
      <c r="BZ10" s="140"/>
      <c r="CA10" s="1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139"/>
      <c r="CM10" s="140"/>
      <c r="CN10" s="140"/>
      <c r="CO10" s="140"/>
      <c r="CP10" s="140"/>
      <c r="CQ10" s="140"/>
      <c r="CR10" s="140"/>
      <c r="CS10" s="140"/>
      <c r="CT10" s="140"/>
      <c r="CU10" s="141"/>
    </row>
    <row r="11" spans="1:99" s="12" customFormat="1" ht="13.5" thickBot="1">
      <c r="A11" s="229">
        <v>1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>
        <v>2</v>
      </c>
      <c r="W11" s="229"/>
      <c r="X11" s="229"/>
      <c r="Y11" s="229"/>
      <c r="Z11" s="229"/>
      <c r="AA11" s="229"/>
      <c r="AB11" s="229">
        <v>3</v>
      </c>
      <c r="AC11" s="229"/>
      <c r="AD11" s="229"/>
      <c r="AE11" s="229"/>
      <c r="AF11" s="229"/>
      <c r="AG11" s="229"/>
      <c r="AH11" s="229"/>
      <c r="AI11" s="229"/>
      <c r="AJ11" s="229"/>
      <c r="AK11" s="229"/>
      <c r="AL11" s="229">
        <v>4</v>
      </c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>
        <v>5</v>
      </c>
      <c r="AY11" s="229"/>
      <c r="AZ11" s="229"/>
      <c r="BA11" s="229"/>
      <c r="BB11" s="229"/>
      <c r="BC11" s="229"/>
      <c r="BD11" s="229"/>
      <c r="BE11" s="229"/>
      <c r="BF11" s="229"/>
      <c r="BG11" s="229"/>
      <c r="BH11" s="229">
        <v>6</v>
      </c>
      <c r="BI11" s="229"/>
      <c r="BJ11" s="229"/>
      <c r="BK11" s="229"/>
      <c r="BL11" s="229"/>
      <c r="BM11" s="229"/>
      <c r="BN11" s="229"/>
      <c r="BO11" s="229"/>
      <c r="BP11" s="229"/>
      <c r="BQ11" s="229"/>
      <c r="BR11" s="229">
        <v>7</v>
      </c>
      <c r="BS11" s="229"/>
      <c r="BT11" s="229"/>
      <c r="BU11" s="229"/>
      <c r="BV11" s="229"/>
      <c r="BW11" s="229"/>
      <c r="BX11" s="229"/>
      <c r="BY11" s="229"/>
      <c r="BZ11" s="229"/>
      <c r="CA11" s="229"/>
      <c r="CB11" s="229">
        <v>8</v>
      </c>
      <c r="CC11" s="229"/>
      <c r="CD11" s="229"/>
      <c r="CE11" s="229"/>
      <c r="CF11" s="229"/>
      <c r="CG11" s="229"/>
      <c r="CH11" s="229"/>
      <c r="CI11" s="229"/>
      <c r="CJ11" s="229"/>
      <c r="CK11" s="229"/>
      <c r="CL11" s="229">
        <v>9</v>
      </c>
      <c r="CM11" s="229"/>
      <c r="CN11" s="229"/>
      <c r="CO11" s="229"/>
      <c r="CP11" s="229"/>
      <c r="CQ11" s="229"/>
      <c r="CR11" s="229"/>
      <c r="CS11" s="229"/>
      <c r="CT11" s="229"/>
      <c r="CU11" s="229"/>
    </row>
    <row r="12" spans="1:99" ht="12.75">
      <c r="A12" s="334" t="s">
        <v>29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46" t="s">
        <v>31</v>
      </c>
      <c r="W12" s="344"/>
      <c r="X12" s="344"/>
      <c r="Y12" s="344"/>
      <c r="Z12" s="344"/>
      <c r="AA12" s="345"/>
      <c r="AB12" s="343"/>
      <c r="AC12" s="344"/>
      <c r="AD12" s="344"/>
      <c r="AE12" s="344"/>
      <c r="AF12" s="344"/>
      <c r="AG12" s="344"/>
      <c r="AH12" s="344"/>
      <c r="AI12" s="344"/>
      <c r="AJ12" s="344"/>
      <c r="AK12" s="345"/>
      <c r="AL12" s="328">
        <f>AL29</f>
        <v>841116.0899999961</v>
      </c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30"/>
      <c r="AX12" s="328">
        <f>AX29</f>
        <v>-1370915.1600000001</v>
      </c>
      <c r="AY12" s="329"/>
      <c r="AZ12" s="329"/>
      <c r="BA12" s="329"/>
      <c r="BB12" s="329"/>
      <c r="BC12" s="329"/>
      <c r="BD12" s="329"/>
      <c r="BE12" s="329"/>
      <c r="BF12" s="329"/>
      <c r="BG12" s="330"/>
      <c r="BH12" s="328"/>
      <c r="BI12" s="329"/>
      <c r="BJ12" s="329"/>
      <c r="BK12" s="329"/>
      <c r="BL12" s="329"/>
      <c r="BM12" s="329"/>
      <c r="BN12" s="329"/>
      <c r="BO12" s="329"/>
      <c r="BP12" s="329"/>
      <c r="BQ12" s="330"/>
      <c r="BR12" s="328"/>
      <c r="BS12" s="329"/>
      <c r="BT12" s="329"/>
      <c r="BU12" s="329"/>
      <c r="BV12" s="329"/>
      <c r="BW12" s="329"/>
      <c r="BX12" s="329"/>
      <c r="BY12" s="329"/>
      <c r="BZ12" s="329"/>
      <c r="CA12" s="330"/>
      <c r="CB12" s="328">
        <f>AX12+BH12+BR12</f>
        <v>-1370915.1600000001</v>
      </c>
      <c r="CC12" s="329"/>
      <c r="CD12" s="329"/>
      <c r="CE12" s="329"/>
      <c r="CF12" s="329"/>
      <c r="CG12" s="329"/>
      <c r="CH12" s="329"/>
      <c r="CI12" s="329"/>
      <c r="CJ12" s="329"/>
      <c r="CK12" s="330"/>
      <c r="CL12" s="347"/>
      <c r="CM12" s="348"/>
      <c r="CN12" s="348"/>
      <c r="CO12" s="348"/>
      <c r="CP12" s="348"/>
      <c r="CQ12" s="348"/>
      <c r="CR12" s="348"/>
      <c r="CS12" s="348"/>
      <c r="CT12" s="348"/>
      <c r="CU12" s="349"/>
    </row>
    <row r="13" spans="1:99" ht="12.75">
      <c r="A13" s="323" t="s">
        <v>30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17"/>
      <c r="W13" s="318"/>
      <c r="X13" s="318"/>
      <c r="Y13" s="318"/>
      <c r="Z13" s="318"/>
      <c r="AA13" s="319"/>
      <c r="AB13" s="321"/>
      <c r="AC13" s="318"/>
      <c r="AD13" s="318"/>
      <c r="AE13" s="318"/>
      <c r="AF13" s="318"/>
      <c r="AG13" s="318"/>
      <c r="AH13" s="318"/>
      <c r="AI13" s="318"/>
      <c r="AJ13" s="318"/>
      <c r="AK13" s="319"/>
      <c r="AL13" s="312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4"/>
      <c r="AX13" s="312"/>
      <c r="AY13" s="313"/>
      <c r="AZ13" s="313"/>
      <c r="BA13" s="313"/>
      <c r="BB13" s="313"/>
      <c r="BC13" s="313"/>
      <c r="BD13" s="313"/>
      <c r="BE13" s="313"/>
      <c r="BF13" s="313"/>
      <c r="BG13" s="314"/>
      <c r="BH13" s="312"/>
      <c r="BI13" s="313"/>
      <c r="BJ13" s="313"/>
      <c r="BK13" s="313"/>
      <c r="BL13" s="313"/>
      <c r="BM13" s="313"/>
      <c r="BN13" s="313"/>
      <c r="BO13" s="313"/>
      <c r="BP13" s="313"/>
      <c r="BQ13" s="314"/>
      <c r="BR13" s="312"/>
      <c r="BS13" s="313"/>
      <c r="BT13" s="313"/>
      <c r="BU13" s="313"/>
      <c r="BV13" s="313"/>
      <c r="BW13" s="313"/>
      <c r="BX13" s="313"/>
      <c r="BY13" s="313"/>
      <c r="BZ13" s="313"/>
      <c r="CA13" s="314"/>
      <c r="CB13" s="312"/>
      <c r="CC13" s="313"/>
      <c r="CD13" s="313"/>
      <c r="CE13" s="313"/>
      <c r="CF13" s="313"/>
      <c r="CG13" s="313"/>
      <c r="CH13" s="313"/>
      <c r="CI13" s="313"/>
      <c r="CJ13" s="313"/>
      <c r="CK13" s="314"/>
      <c r="CL13" s="325"/>
      <c r="CM13" s="326"/>
      <c r="CN13" s="326"/>
      <c r="CO13" s="326"/>
      <c r="CP13" s="326"/>
      <c r="CQ13" s="326"/>
      <c r="CR13" s="326"/>
      <c r="CS13" s="326"/>
      <c r="CT13" s="326"/>
      <c r="CU13" s="327"/>
    </row>
    <row r="14" spans="1:99" ht="15" customHeight="1">
      <c r="A14" s="338" t="s">
        <v>4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40"/>
      <c r="V14" s="186" t="s">
        <v>32</v>
      </c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65"/>
      <c r="CM14" s="165"/>
      <c r="CN14" s="165"/>
      <c r="CO14" s="165"/>
      <c r="CP14" s="165"/>
      <c r="CQ14" s="165"/>
      <c r="CR14" s="165"/>
      <c r="CS14" s="165"/>
      <c r="CT14" s="165"/>
      <c r="CU14" s="310"/>
    </row>
    <row r="15" spans="1:99" ht="12.75">
      <c r="A15" s="334" t="s">
        <v>39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272" t="s">
        <v>33</v>
      </c>
      <c r="W15" s="273"/>
      <c r="X15" s="273"/>
      <c r="Y15" s="273"/>
      <c r="Z15" s="273"/>
      <c r="AA15" s="274"/>
      <c r="AB15" s="320"/>
      <c r="AC15" s="273"/>
      <c r="AD15" s="273"/>
      <c r="AE15" s="273"/>
      <c r="AF15" s="273"/>
      <c r="AG15" s="273"/>
      <c r="AH15" s="273"/>
      <c r="AI15" s="273"/>
      <c r="AJ15" s="273"/>
      <c r="AK15" s="274"/>
      <c r="AL15" s="255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7"/>
      <c r="AX15" s="255"/>
      <c r="AY15" s="256"/>
      <c r="AZ15" s="256"/>
      <c r="BA15" s="256"/>
      <c r="BB15" s="256"/>
      <c r="BC15" s="256"/>
      <c r="BD15" s="256"/>
      <c r="BE15" s="256"/>
      <c r="BF15" s="256"/>
      <c r="BG15" s="257"/>
      <c r="BH15" s="255"/>
      <c r="BI15" s="256"/>
      <c r="BJ15" s="256"/>
      <c r="BK15" s="256"/>
      <c r="BL15" s="256"/>
      <c r="BM15" s="256"/>
      <c r="BN15" s="256"/>
      <c r="BO15" s="256"/>
      <c r="BP15" s="256"/>
      <c r="BQ15" s="257"/>
      <c r="BR15" s="255"/>
      <c r="BS15" s="256"/>
      <c r="BT15" s="256"/>
      <c r="BU15" s="256"/>
      <c r="BV15" s="256"/>
      <c r="BW15" s="256"/>
      <c r="BX15" s="256"/>
      <c r="BY15" s="256"/>
      <c r="BZ15" s="256"/>
      <c r="CA15" s="257"/>
      <c r="CB15" s="255"/>
      <c r="CC15" s="256"/>
      <c r="CD15" s="256"/>
      <c r="CE15" s="256"/>
      <c r="CF15" s="256"/>
      <c r="CG15" s="256"/>
      <c r="CH15" s="256"/>
      <c r="CI15" s="256"/>
      <c r="CJ15" s="256"/>
      <c r="CK15" s="257"/>
      <c r="CL15" s="196"/>
      <c r="CM15" s="197"/>
      <c r="CN15" s="197"/>
      <c r="CO15" s="197"/>
      <c r="CP15" s="197"/>
      <c r="CQ15" s="197"/>
      <c r="CR15" s="197"/>
      <c r="CS15" s="197"/>
      <c r="CT15" s="197"/>
      <c r="CU15" s="324"/>
    </row>
    <row r="16" spans="1:99" ht="12.75">
      <c r="A16" s="337" t="s">
        <v>40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317"/>
      <c r="W16" s="318"/>
      <c r="X16" s="318"/>
      <c r="Y16" s="318"/>
      <c r="Z16" s="318"/>
      <c r="AA16" s="319"/>
      <c r="AB16" s="321"/>
      <c r="AC16" s="318"/>
      <c r="AD16" s="318"/>
      <c r="AE16" s="318"/>
      <c r="AF16" s="318"/>
      <c r="AG16" s="318"/>
      <c r="AH16" s="318"/>
      <c r="AI16" s="318"/>
      <c r="AJ16" s="318"/>
      <c r="AK16" s="319"/>
      <c r="AL16" s="312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4"/>
      <c r="AX16" s="312"/>
      <c r="AY16" s="313"/>
      <c r="AZ16" s="313"/>
      <c r="BA16" s="313"/>
      <c r="BB16" s="313"/>
      <c r="BC16" s="313"/>
      <c r="BD16" s="313"/>
      <c r="BE16" s="313"/>
      <c r="BF16" s="313"/>
      <c r="BG16" s="314"/>
      <c r="BH16" s="312"/>
      <c r="BI16" s="313"/>
      <c r="BJ16" s="313"/>
      <c r="BK16" s="313"/>
      <c r="BL16" s="313"/>
      <c r="BM16" s="313"/>
      <c r="BN16" s="313"/>
      <c r="BO16" s="313"/>
      <c r="BP16" s="313"/>
      <c r="BQ16" s="314"/>
      <c r="BR16" s="312"/>
      <c r="BS16" s="313"/>
      <c r="BT16" s="313"/>
      <c r="BU16" s="313"/>
      <c r="BV16" s="313"/>
      <c r="BW16" s="313"/>
      <c r="BX16" s="313"/>
      <c r="BY16" s="313"/>
      <c r="BZ16" s="313"/>
      <c r="CA16" s="314"/>
      <c r="CB16" s="312"/>
      <c r="CC16" s="313"/>
      <c r="CD16" s="313"/>
      <c r="CE16" s="313"/>
      <c r="CF16" s="313"/>
      <c r="CG16" s="313"/>
      <c r="CH16" s="313"/>
      <c r="CI16" s="313"/>
      <c r="CJ16" s="313"/>
      <c r="CK16" s="314"/>
      <c r="CL16" s="325"/>
      <c r="CM16" s="326"/>
      <c r="CN16" s="326"/>
      <c r="CO16" s="326"/>
      <c r="CP16" s="326"/>
      <c r="CQ16" s="326"/>
      <c r="CR16" s="326"/>
      <c r="CS16" s="326"/>
      <c r="CT16" s="326"/>
      <c r="CU16" s="327"/>
    </row>
    <row r="17" spans="1:99" ht="12.75">
      <c r="A17" s="341" t="s">
        <v>34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272"/>
      <c r="W17" s="273"/>
      <c r="X17" s="273"/>
      <c r="Y17" s="273"/>
      <c r="Z17" s="273"/>
      <c r="AA17" s="274"/>
      <c r="AB17" s="320"/>
      <c r="AC17" s="273"/>
      <c r="AD17" s="273"/>
      <c r="AE17" s="273"/>
      <c r="AF17" s="273"/>
      <c r="AG17" s="273"/>
      <c r="AH17" s="273"/>
      <c r="AI17" s="273"/>
      <c r="AJ17" s="273"/>
      <c r="AK17" s="274"/>
      <c r="AL17" s="255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7"/>
      <c r="AX17" s="255"/>
      <c r="AY17" s="256"/>
      <c r="AZ17" s="256"/>
      <c r="BA17" s="256"/>
      <c r="BB17" s="256"/>
      <c r="BC17" s="256"/>
      <c r="BD17" s="256"/>
      <c r="BE17" s="256"/>
      <c r="BF17" s="256"/>
      <c r="BG17" s="257"/>
      <c r="BH17" s="255"/>
      <c r="BI17" s="256"/>
      <c r="BJ17" s="256"/>
      <c r="BK17" s="256"/>
      <c r="BL17" s="256"/>
      <c r="BM17" s="256"/>
      <c r="BN17" s="256"/>
      <c r="BO17" s="256"/>
      <c r="BP17" s="256"/>
      <c r="BQ17" s="257"/>
      <c r="BR17" s="255"/>
      <c r="BS17" s="256"/>
      <c r="BT17" s="256"/>
      <c r="BU17" s="256"/>
      <c r="BV17" s="256"/>
      <c r="BW17" s="256"/>
      <c r="BX17" s="256"/>
      <c r="BY17" s="256"/>
      <c r="BZ17" s="256"/>
      <c r="CA17" s="257"/>
      <c r="CB17" s="255"/>
      <c r="CC17" s="256"/>
      <c r="CD17" s="256"/>
      <c r="CE17" s="256"/>
      <c r="CF17" s="256"/>
      <c r="CG17" s="256"/>
      <c r="CH17" s="256"/>
      <c r="CI17" s="256"/>
      <c r="CJ17" s="256"/>
      <c r="CK17" s="257"/>
      <c r="CL17" s="196"/>
      <c r="CM17" s="197"/>
      <c r="CN17" s="197"/>
      <c r="CO17" s="197"/>
      <c r="CP17" s="197"/>
      <c r="CQ17" s="197"/>
      <c r="CR17" s="197"/>
      <c r="CS17" s="197"/>
      <c r="CT17" s="197"/>
      <c r="CU17" s="324"/>
    </row>
    <row r="18" spans="1:99" ht="12.75">
      <c r="A18" s="315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7"/>
      <c r="W18" s="318"/>
      <c r="X18" s="318"/>
      <c r="Y18" s="318"/>
      <c r="Z18" s="318"/>
      <c r="AA18" s="319"/>
      <c r="AB18" s="321"/>
      <c r="AC18" s="318"/>
      <c r="AD18" s="318"/>
      <c r="AE18" s="318"/>
      <c r="AF18" s="318"/>
      <c r="AG18" s="318"/>
      <c r="AH18" s="318"/>
      <c r="AI18" s="318"/>
      <c r="AJ18" s="318"/>
      <c r="AK18" s="319"/>
      <c r="AL18" s="312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4"/>
      <c r="AX18" s="312"/>
      <c r="AY18" s="313"/>
      <c r="AZ18" s="313"/>
      <c r="BA18" s="313"/>
      <c r="BB18" s="313"/>
      <c r="BC18" s="313"/>
      <c r="BD18" s="313"/>
      <c r="BE18" s="313"/>
      <c r="BF18" s="313"/>
      <c r="BG18" s="314"/>
      <c r="BH18" s="312"/>
      <c r="BI18" s="313"/>
      <c r="BJ18" s="313"/>
      <c r="BK18" s="313"/>
      <c r="BL18" s="313"/>
      <c r="BM18" s="313"/>
      <c r="BN18" s="313"/>
      <c r="BO18" s="313"/>
      <c r="BP18" s="313"/>
      <c r="BQ18" s="314"/>
      <c r="BR18" s="312"/>
      <c r="BS18" s="313"/>
      <c r="BT18" s="313"/>
      <c r="BU18" s="313"/>
      <c r="BV18" s="313"/>
      <c r="BW18" s="313"/>
      <c r="BX18" s="313"/>
      <c r="BY18" s="313"/>
      <c r="BZ18" s="313"/>
      <c r="CA18" s="314"/>
      <c r="CB18" s="312"/>
      <c r="CC18" s="313"/>
      <c r="CD18" s="313"/>
      <c r="CE18" s="313"/>
      <c r="CF18" s="313"/>
      <c r="CG18" s="313"/>
      <c r="CH18" s="313"/>
      <c r="CI18" s="313"/>
      <c r="CJ18" s="313"/>
      <c r="CK18" s="314"/>
      <c r="CL18" s="325"/>
      <c r="CM18" s="326"/>
      <c r="CN18" s="326"/>
      <c r="CO18" s="326"/>
      <c r="CP18" s="326"/>
      <c r="CQ18" s="326"/>
      <c r="CR18" s="326"/>
      <c r="CS18" s="326"/>
      <c r="CT18" s="326"/>
      <c r="CU18" s="327"/>
    </row>
    <row r="19" spans="1:99" ht="15" customHeight="1">
      <c r="A19" s="322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3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65"/>
      <c r="CM19" s="165"/>
      <c r="CN19" s="165"/>
      <c r="CO19" s="165"/>
      <c r="CP19" s="165"/>
      <c r="CQ19" s="165"/>
      <c r="CR19" s="165"/>
      <c r="CS19" s="165"/>
      <c r="CT19" s="165"/>
      <c r="CU19" s="310"/>
    </row>
    <row r="20" spans="1:99" ht="15" customHeight="1">
      <c r="A20" s="333"/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4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65"/>
      <c r="CM20" s="165"/>
      <c r="CN20" s="165"/>
      <c r="CO20" s="165"/>
      <c r="CP20" s="165"/>
      <c r="CQ20" s="165"/>
      <c r="CR20" s="165"/>
      <c r="CS20" s="165"/>
      <c r="CT20" s="165"/>
      <c r="CU20" s="310"/>
    </row>
    <row r="21" spans="1:99" ht="12.75">
      <c r="A21" s="334" t="s">
        <v>35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272" t="s">
        <v>36</v>
      </c>
      <c r="W21" s="273"/>
      <c r="X21" s="273"/>
      <c r="Y21" s="273"/>
      <c r="Z21" s="273"/>
      <c r="AA21" s="274"/>
      <c r="AB21" s="320"/>
      <c r="AC21" s="273"/>
      <c r="AD21" s="273"/>
      <c r="AE21" s="273"/>
      <c r="AF21" s="273"/>
      <c r="AG21" s="273"/>
      <c r="AH21" s="273"/>
      <c r="AI21" s="273"/>
      <c r="AJ21" s="273"/>
      <c r="AK21" s="274"/>
      <c r="AL21" s="255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7"/>
      <c r="AX21" s="255"/>
      <c r="AY21" s="256"/>
      <c r="AZ21" s="256"/>
      <c r="BA21" s="256"/>
      <c r="BB21" s="256"/>
      <c r="BC21" s="256"/>
      <c r="BD21" s="256"/>
      <c r="BE21" s="256"/>
      <c r="BF21" s="256"/>
      <c r="BG21" s="257"/>
      <c r="BH21" s="255"/>
      <c r="BI21" s="256"/>
      <c r="BJ21" s="256"/>
      <c r="BK21" s="256"/>
      <c r="BL21" s="256"/>
      <c r="BM21" s="256"/>
      <c r="BN21" s="256"/>
      <c r="BO21" s="256"/>
      <c r="BP21" s="256"/>
      <c r="BQ21" s="257"/>
      <c r="BR21" s="255"/>
      <c r="BS21" s="256"/>
      <c r="BT21" s="256"/>
      <c r="BU21" s="256"/>
      <c r="BV21" s="256"/>
      <c r="BW21" s="256"/>
      <c r="BX21" s="256"/>
      <c r="BY21" s="256"/>
      <c r="BZ21" s="256"/>
      <c r="CA21" s="257"/>
      <c r="CB21" s="255"/>
      <c r="CC21" s="256"/>
      <c r="CD21" s="256"/>
      <c r="CE21" s="256"/>
      <c r="CF21" s="256"/>
      <c r="CG21" s="256"/>
      <c r="CH21" s="256"/>
      <c r="CI21" s="256"/>
      <c r="CJ21" s="256"/>
      <c r="CK21" s="257"/>
      <c r="CL21" s="196"/>
      <c r="CM21" s="197"/>
      <c r="CN21" s="197"/>
      <c r="CO21" s="197"/>
      <c r="CP21" s="197"/>
      <c r="CQ21" s="197"/>
      <c r="CR21" s="197"/>
      <c r="CS21" s="197"/>
      <c r="CT21" s="197"/>
      <c r="CU21" s="324"/>
    </row>
    <row r="22" spans="1:99" ht="12.75">
      <c r="A22" s="337" t="s">
        <v>21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317"/>
      <c r="W22" s="318"/>
      <c r="X22" s="318"/>
      <c r="Y22" s="318"/>
      <c r="Z22" s="318"/>
      <c r="AA22" s="319"/>
      <c r="AB22" s="321"/>
      <c r="AC22" s="318"/>
      <c r="AD22" s="318"/>
      <c r="AE22" s="318"/>
      <c r="AF22" s="318"/>
      <c r="AG22" s="318"/>
      <c r="AH22" s="318"/>
      <c r="AI22" s="318"/>
      <c r="AJ22" s="318"/>
      <c r="AK22" s="319"/>
      <c r="AL22" s="312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4"/>
      <c r="AX22" s="312"/>
      <c r="AY22" s="313"/>
      <c r="AZ22" s="313"/>
      <c r="BA22" s="313"/>
      <c r="BB22" s="313"/>
      <c r="BC22" s="313"/>
      <c r="BD22" s="313"/>
      <c r="BE22" s="313"/>
      <c r="BF22" s="313"/>
      <c r="BG22" s="314"/>
      <c r="BH22" s="312"/>
      <c r="BI22" s="313"/>
      <c r="BJ22" s="313"/>
      <c r="BK22" s="313"/>
      <c r="BL22" s="313"/>
      <c r="BM22" s="313"/>
      <c r="BN22" s="313"/>
      <c r="BO22" s="313"/>
      <c r="BP22" s="313"/>
      <c r="BQ22" s="314"/>
      <c r="BR22" s="312"/>
      <c r="BS22" s="313"/>
      <c r="BT22" s="313"/>
      <c r="BU22" s="313"/>
      <c r="BV22" s="313"/>
      <c r="BW22" s="313"/>
      <c r="BX22" s="313"/>
      <c r="BY22" s="313"/>
      <c r="BZ22" s="313"/>
      <c r="CA22" s="314"/>
      <c r="CB22" s="312"/>
      <c r="CC22" s="313"/>
      <c r="CD22" s="313"/>
      <c r="CE22" s="313"/>
      <c r="CF22" s="313"/>
      <c r="CG22" s="313"/>
      <c r="CH22" s="313"/>
      <c r="CI22" s="313"/>
      <c r="CJ22" s="313"/>
      <c r="CK22" s="314"/>
      <c r="CL22" s="325"/>
      <c r="CM22" s="326"/>
      <c r="CN22" s="326"/>
      <c r="CO22" s="326"/>
      <c r="CP22" s="326"/>
      <c r="CQ22" s="326"/>
      <c r="CR22" s="326"/>
      <c r="CS22" s="326"/>
      <c r="CT22" s="326"/>
      <c r="CU22" s="327"/>
    </row>
    <row r="23" spans="1:99" ht="12.75">
      <c r="A23" s="341" t="s">
        <v>34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272"/>
      <c r="W23" s="273"/>
      <c r="X23" s="273"/>
      <c r="Y23" s="273"/>
      <c r="Z23" s="273"/>
      <c r="AA23" s="274"/>
      <c r="AB23" s="320"/>
      <c r="AC23" s="273"/>
      <c r="AD23" s="273"/>
      <c r="AE23" s="273"/>
      <c r="AF23" s="273"/>
      <c r="AG23" s="273"/>
      <c r="AH23" s="273"/>
      <c r="AI23" s="273"/>
      <c r="AJ23" s="273"/>
      <c r="AK23" s="274"/>
      <c r="AL23" s="255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7"/>
      <c r="AX23" s="255"/>
      <c r="AY23" s="256"/>
      <c r="AZ23" s="256"/>
      <c r="BA23" s="256"/>
      <c r="BB23" s="256"/>
      <c r="BC23" s="256"/>
      <c r="BD23" s="256"/>
      <c r="BE23" s="256"/>
      <c r="BF23" s="256"/>
      <c r="BG23" s="257"/>
      <c r="BH23" s="255"/>
      <c r="BI23" s="256"/>
      <c r="BJ23" s="256"/>
      <c r="BK23" s="256"/>
      <c r="BL23" s="256"/>
      <c r="BM23" s="256"/>
      <c r="BN23" s="256"/>
      <c r="BO23" s="256"/>
      <c r="BP23" s="256"/>
      <c r="BQ23" s="257"/>
      <c r="BR23" s="255"/>
      <c r="BS23" s="256"/>
      <c r="BT23" s="256"/>
      <c r="BU23" s="256"/>
      <c r="BV23" s="256"/>
      <c r="BW23" s="256"/>
      <c r="BX23" s="256"/>
      <c r="BY23" s="256"/>
      <c r="BZ23" s="256"/>
      <c r="CA23" s="257"/>
      <c r="CB23" s="255"/>
      <c r="CC23" s="256"/>
      <c r="CD23" s="256"/>
      <c r="CE23" s="256"/>
      <c r="CF23" s="256"/>
      <c r="CG23" s="256"/>
      <c r="CH23" s="256"/>
      <c r="CI23" s="256"/>
      <c r="CJ23" s="256"/>
      <c r="CK23" s="257"/>
      <c r="CL23" s="196"/>
      <c r="CM23" s="197"/>
      <c r="CN23" s="197"/>
      <c r="CO23" s="197"/>
      <c r="CP23" s="197"/>
      <c r="CQ23" s="197"/>
      <c r="CR23" s="197"/>
      <c r="CS23" s="197"/>
      <c r="CT23" s="197"/>
      <c r="CU23" s="324"/>
    </row>
    <row r="24" spans="1:99" ht="12.75">
      <c r="A24" s="315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7"/>
      <c r="W24" s="318"/>
      <c r="X24" s="318"/>
      <c r="Y24" s="318"/>
      <c r="Z24" s="318"/>
      <c r="AA24" s="319"/>
      <c r="AB24" s="321"/>
      <c r="AC24" s="318"/>
      <c r="AD24" s="318"/>
      <c r="AE24" s="318"/>
      <c r="AF24" s="318"/>
      <c r="AG24" s="318"/>
      <c r="AH24" s="318"/>
      <c r="AI24" s="318"/>
      <c r="AJ24" s="318"/>
      <c r="AK24" s="319"/>
      <c r="AL24" s="312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4"/>
      <c r="AX24" s="312"/>
      <c r="AY24" s="313"/>
      <c r="AZ24" s="313"/>
      <c r="BA24" s="313"/>
      <c r="BB24" s="313"/>
      <c r="BC24" s="313"/>
      <c r="BD24" s="313"/>
      <c r="BE24" s="313"/>
      <c r="BF24" s="313"/>
      <c r="BG24" s="314"/>
      <c r="BH24" s="312"/>
      <c r="BI24" s="313"/>
      <c r="BJ24" s="313"/>
      <c r="BK24" s="313"/>
      <c r="BL24" s="313"/>
      <c r="BM24" s="313"/>
      <c r="BN24" s="313"/>
      <c r="BO24" s="313"/>
      <c r="BP24" s="313"/>
      <c r="BQ24" s="314"/>
      <c r="BR24" s="312"/>
      <c r="BS24" s="313"/>
      <c r="BT24" s="313"/>
      <c r="BU24" s="313"/>
      <c r="BV24" s="313"/>
      <c r="BW24" s="313"/>
      <c r="BX24" s="313"/>
      <c r="BY24" s="313"/>
      <c r="BZ24" s="313"/>
      <c r="CA24" s="314"/>
      <c r="CB24" s="312"/>
      <c r="CC24" s="313"/>
      <c r="CD24" s="313"/>
      <c r="CE24" s="313"/>
      <c r="CF24" s="313"/>
      <c r="CG24" s="313"/>
      <c r="CH24" s="313"/>
      <c r="CI24" s="313"/>
      <c r="CJ24" s="313"/>
      <c r="CK24" s="314"/>
      <c r="CL24" s="325"/>
      <c r="CM24" s="326"/>
      <c r="CN24" s="326"/>
      <c r="CO24" s="326"/>
      <c r="CP24" s="326"/>
      <c r="CQ24" s="326"/>
      <c r="CR24" s="326"/>
      <c r="CS24" s="326"/>
      <c r="CT24" s="326"/>
      <c r="CU24" s="327"/>
    </row>
    <row r="25" spans="1:99" ht="15" customHeight="1">
      <c r="A25" s="322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3"/>
      <c r="V25" s="186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65"/>
      <c r="CM25" s="165"/>
      <c r="CN25" s="165"/>
      <c r="CO25" s="165"/>
      <c r="CP25" s="165"/>
      <c r="CQ25" s="165"/>
      <c r="CR25" s="165"/>
      <c r="CS25" s="165"/>
      <c r="CT25" s="165"/>
      <c r="CU25" s="310"/>
    </row>
    <row r="26" spans="1:99" ht="15" customHeight="1">
      <c r="A26" s="309"/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84"/>
      <c r="V26" s="186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65"/>
      <c r="CM26" s="165"/>
      <c r="CN26" s="165"/>
      <c r="CO26" s="165"/>
      <c r="CP26" s="165"/>
      <c r="CQ26" s="165"/>
      <c r="CR26" s="165"/>
      <c r="CS26" s="165"/>
      <c r="CT26" s="165"/>
      <c r="CU26" s="310"/>
    </row>
    <row r="27" spans="1:99" ht="15" customHeight="1">
      <c r="A27" s="309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84"/>
      <c r="V27" s="186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65"/>
      <c r="CM27" s="165"/>
      <c r="CN27" s="165"/>
      <c r="CO27" s="165"/>
      <c r="CP27" s="165"/>
      <c r="CQ27" s="165"/>
      <c r="CR27" s="165"/>
      <c r="CS27" s="165"/>
      <c r="CT27" s="165"/>
      <c r="CU27" s="310"/>
    </row>
    <row r="28" spans="1:99" ht="15" customHeight="1">
      <c r="A28" s="309"/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84"/>
      <c r="V28" s="186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65"/>
      <c r="CM28" s="165"/>
      <c r="CN28" s="165"/>
      <c r="CO28" s="165"/>
      <c r="CP28" s="165"/>
      <c r="CQ28" s="165"/>
      <c r="CR28" s="165"/>
      <c r="CS28" s="165"/>
      <c r="CT28" s="165"/>
      <c r="CU28" s="310"/>
    </row>
    <row r="29" spans="1:99" ht="15" customHeight="1">
      <c r="A29" s="309" t="s">
        <v>37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84"/>
      <c r="V29" s="186" t="s">
        <v>38</v>
      </c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94">
        <f>AL31-AL30</f>
        <v>841116.0899999961</v>
      </c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>
        <f>AX31-AX30</f>
        <v>-1370915.1600000001</v>
      </c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>
        <f>AX29+BH29+BR29</f>
        <v>-1370915.1600000001</v>
      </c>
      <c r="CC29" s="194"/>
      <c r="CD29" s="194"/>
      <c r="CE29" s="194"/>
      <c r="CF29" s="194"/>
      <c r="CG29" s="194"/>
      <c r="CH29" s="194"/>
      <c r="CI29" s="194"/>
      <c r="CJ29" s="194"/>
      <c r="CK29" s="194"/>
      <c r="CL29" s="165"/>
      <c r="CM29" s="165"/>
      <c r="CN29" s="165"/>
      <c r="CO29" s="165"/>
      <c r="CP29" s="165"/>
      <c r="CQ29" s="165"/>
      <c r="CR29" s="165"/>
      <c r="CS29" s="165"/>
      <c r="CT29" s="165"/>
      <c r="CU29" s="310"/>
    </row>
    <row r="30" spans="1:99" ht="15" customHeight="1">
      <c r="A30" s="75" t="s">
        <v>57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311"/>
      <c r="V30" s="87"/>
      <c r="W30" s="79"/>
      <c r="X30" s="79"/>
      <c r="Y30" s="79"/>
      <c r="Z30" s="79"/>
      <c r="AA30" s="80"/>
      <c r="AB30" s="78"/>
      <c r="AC30" s="79"/>
      <c r="AD30" s="79"/>
      <c r="AE30" s="79"/>
      <c r="AF30" s="79"/>
      <c r="AG30" s="79"/>
      <c r="AH30" s="79"/>
      <c r="AI30" s="79"/>
      <c r="AJ30" s="79"/>
      <c r="AK30" s="80"/>
      <c r="AL30" s="72">
        <f>Лист1!AL17</f>
        <v>33540993.28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4"/>
      <c r="AX30" s="72">
        <f>Лист1!AX17</f>
        <v>22896453.65</v>
      </c>
      <c r="AY30" s="73"/>
      <c r="AZ30" s="73"/>
      <c r="BA30" s="73"/>
      <c r="BB30" s="73"/>
      <c r="BC30" s="73"/>
      <c r="BD30" s="73"/>
      <c r="BE30" s="73"/>
      <c r="BF30" s="73"/>
      <c r="BG30" s="74"/>
      <c r="BH30" s="72"/>
      <c r="BI30" s="73"/>
      <c r="BJ30" s="73"/>
      <c r="BK30" s="73"/>
      <c r="BL30" s="73"/>
      <c r="BM30" s="73"/>
      <c r="BN30" s="73"/>
      <c r="BO30" s="73"/>
      <c r="BP30" s="73"/>
      <c r="BQ30" s="74"/>
      <c r="BR30" s="72"/>
      <c r="BS30" s="73"/>
      <c r="BT30" s="73"/>
      <c r="BU30" s="73"/>
      <c r="BV30" s="73"/>
      <c r="BW30" s="73"/>
      <c r="BX30" s="73"/>
      <c r="BY30" s="73"/>
      <c r="BZ30" s="73"/>
      <c r="CA30" s="74"/>
      <c r="CB30" s="72">
        <f>AX30+BH30+BR30</f>
        <v>22896453.65</v>
      </c>
      <c r="CC30" s="73"/>
      <c r="CD30" s="73"/>
      <c r="CE30" s="73"/>
      <c r="CF30" s="73"/>
      <c r="CG30" s="73"/>
      <c r="CH30" s="73"/>
      <c r="CI30" s="73"/>
      <c r="CJ30" s="73"/>
      <c r="CK30" s="74"/>
      <c r="CL30" s="75"/>
      <c r="CM30" s="76"/>
      <c r="CN30" s="76"/>
      <c r="CO30" s="76"/>
      <c r="CP30" s="76"/>
      <c r="CQ30" s="76"/>
      <c r="CR30" s="76"/>
      <c r="CS30" s="76"/>
      <c r="CT30" s="76"/>
      <c r="CU30" s="311"/>
    </row>
    <row r="31" spans="1:99" ht="15" customHeight="1" thickBot="1">
      <c r="A31" s="309" t="s">
        <v>58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84"/>
      <c r="V31" s="336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6">
        <f>Лист2!AH13</f>
        <v>34382109.37</v>
      </c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>
        <f>Лист2!BV13</f>
        <v>21525538.49</v>
      </c>
      <c r="AY31" s="306"/>
      <c r="AZ31" s="306"/>
      <c r="BA31" s="306"/>
      <c r="BB31" s="306"/>
      <c r="BC31" s="306"/>
      <c r="BD31" s="306"/>
      <c r="BE31" s="306"/>
      <c r="BF31" s="306"/>
      <c r="BG31" s="306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6">
        <f>AX31+BH31+BR31</f>
        <v>21525538.49</v>
      </c>
      <c r="CC31" s="306"/>
      <c r="CD31" s="306"/>
      <c r="CE31" s="306"/>
      <c r="CF31" s="306"/>
      <c r="CG31" s="306"/>
      <c r="CH31" s="306"/>
      <c r="CI31" s="306"/>
      <c r="CJ31" s="306"/>
      <c r="CK31" s="306"/>
      <c r="CL31" s="307"/>
      <c r="CM31" s="307"/>
      <c r="CN31" s="307"/>
      <c r="CO31" s="307"/>
      <c r="CP31" s="307"/>
      <c r="CQ31" s="307"/>
      <c r="CR31" s="307"/>
      <c r="CS31" s="307"/>
      <c r="CT31" s="307"/>
      <c r="CU31" s="350"/>
    </row>
    <row r="32" spans="1:5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Y32" s="1">
        <v>90302.46</v>
      </c>
    </row>
    <row r="33" spans="1:99" s="12" customFormat="1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19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19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</row>
    <row r="34" spans="1:99" s="18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19"/>
      <c r="CU34" s="19"/>
    </row>
    <row r="35" spans="1:99" s="18" customFormat="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19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</row>
    <row r="36" spans="1:99" s="10" customFormat="1" ht="14.2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</row>
    <row r="37" spans="1:99" s="9" customFormat="1" ht="3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</row>
    <row r="38" spans="1:99" s="12" customFormat="1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</row>
    <row r="39" spans="1:99" s="12" customFormat="1" ht="12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</row>
    <row r="40" spans="1:99" s="18" customFormat="1" ht="12.7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</row>
    <row r="41" spans="1:99" ht="3.7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</row>
    <row r="42" spans="1:99" ht="12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</row>
    <row r="43" spans="1:99" ht="12.7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</row>
    <row r="44" spans="1:99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</row>
    <row r="45" spans="1:99" ht="12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</row>
    <row r="46" spans="1:99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</row>
    <row r="47" spans="1:99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</row>
    <row r="48" spans="1:99" ht="12.75">
      <c r="A48" s="304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</row>
    <row r="49" spans="1:99" ht="12.7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</row>
    <row r="50" spans="1:99" ht="12.7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</row>
    <row r="51" spans="1:99" ht="12.75">
      <c r="A51" s="304"/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</row>
    <row r="52" spans="1:99" ht="12.75">
      <c r="A52" s="30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</row>
    <row r="53" spans="1:99" ht="12.7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</row>
    <row r="54" spans="1:99" ht="12.7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</row>
    <row r="55" spans="1:99" ht="12.7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</row>
    <row r="56" spans="1:99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</row>
    <row r="57" spans="1:99" ht="12.75">
      <c r="A57" s="304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</row>
    <row r="58" spans="1:99" ht="12.75">
      <c r="A58" s="304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</row>
    <row r="59" spans="1:99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</row>
    <row r="60" spans="1:99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</row>
    <row r="61" spans="1:99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</row>
    <row r="62" spans="1:99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</row>
    <row r="63" spans="1:99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</row>
    <row r="64" spans="1:99" ht="12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</row>
    <row r="65" spans="1:99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</row>
    <row r="66" spans="1:99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</row>
    <row r="67" spans="1:99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</row>
  </sheetData>
  <sheetProtection/>
  <mergeCells count="401">
    <mergeCell ref="CL26:CU26"/>
    <mergeCell ref="CL31:CU31"/>
    <mergeCell ref="BR28:CA28"/>
    <mergeCell ref="BR29:CA29"/>
    <mergeCell ref="BR26:CA26"/>
    <mergeCell ref="CB26:CK26"/>
    <mergeCell ref="CL28:CU28"/>
    <mergeCell ref="CL30:CU30"/>
    <mergeCell ref="CB27:CK27"/>
    <mergeCell ref="CL27:CU27"/>
    <mergeCell ref="CL12:CU13"/>
    <mergeCell ref="CL20:CU20"/>
    <mergeCell ref="CB21:CK22"/>
    <mergeCell ref="CL25:CU25"/>
    <mergeCell ref="CL23:CU24"/>
    <mergeCell ref="CL21:CU22"/>
    <mergeCell ref="CB15:CK16"/>
    <mergeCell ref="CB19:CK19"/>
    <mergeCell ref="CB17:CK18"/>
    <mergeCell ref="CB20:CK20"/>
    <mergeCell ref="CB11:CK11"/>
    <mergeCell ref="BR12:CA13"/>
    <mergeCell ref="BH15:BQ16"/>
    <mergeCell ref="BH12:BQ13"/>
    <mergeCell ref="AX12:BG13"/>
    <mergeCell ref="AX14:BG14"/>
    <mergeCell ref="BH17:BQ18"/>
    <mergeCell ref="BR17:CA18"/>
    <mergeCell ref="BR11:CA11"/>
    <mergeCell ref="AX15:BG16"/>
    <mergeCell ref="AB11:AK11"/>
    <mergeCell ref="AL11:AW11"/>
    <mergeCell ref="AX17:BG18"/>
    <mergeCell ref="AL12:AW13"/>
    <mergeCell ref="AX11:BG11"/>
    <mergeCell ref="AL15:AW16"/>
    <mergeCell ref="AB12:AK13"/>
    <mergeCell ref="AB14:AK14"/>
    <mergeCell ref="AL14:AW14"/>
    <mergeCell ref="AB8:AK8"/>
    <mergeCell ref="V12:AA13"/>
    <mergeCell ref="AX5:BG10"/>
    <mergeCell ref="CB10:CK10"/>
    <mergeCell ref="BH5:BQ5"/>
    <mergeCell ref="AB6:AK6"/>
    <mergeCell ref="AB9:AK9"/>
    <mergeCell ref="AB7:AK7"/>
    <mergeCell ref="AB5:AK5"/>
    <mergeCell ref="AB10:AK10"/>
    <mergeCell ref="AL4:AW10"/>
    <mergeCell ref="A21:U21"/>
    <mergeCell ref="A22:U22"/>
    <mergeCell ref="V23:AA24"/>
    <mergeCell ref="A15:U15"/>
    <mergeCell ref="A14:U14"/>
    <mergeCell ref="A24:U24"/>
    <mergeCell ref="A23:U23"/>
    <mergeCell ref="V15:AA16"/>
    <mergeCell ref="A16:U16"/>
    <mergeCell ref="A17:U17"/>
    <mergeCell ref="A31:U31"/>
    <mergeCell ref="V31:AA31"/>
    <mergeCell ref="V14:AA14"/>
    <mergeCell ref="AB28:AK28"/>
    <mergeCell ref="AL28:AW28"/>
    <mergeCell ref="A11:U11"/>
    <mergeCell ref="V11:AA11"/>
    <mergeCell ref="V21:AA22"/>
    <mergeCell ref="AL21:AW22"/>
    <mergeCell ref="A25:U25"/>
    <mergeCell ref="A10:U10"/>
    <mergeCell ref="V10:AA10"/>
    <mergeCell ref="A13:U13"/>
    <mergeCell ref="A20:U20"/>
    <mergeCell ref="V19:AA19"/>
    <mergeCell ref="AL19:AW19"/>
    <mergeCell ref="V20:AA20"/>
    <mergeCell ref="AB20:AK20"/>
    <mergeCell ref="AL20:AW20"/>
    <mergeCell ref="A12:U12"/>
    <mergeCell ref="A9:U9"/>
    <mergeCell ref="V9:AA9"/>
    <mergeCell ref="V8:AA8"/>
    <mergeCell ref="A8:U8"/>
    <mergeCell ref="V6:AA6"/>
    <mergeCell ref="A7:U7"/>
    <mergeCell ref="V7:AA7"/>
    <mergeCell ref="CL4:CU10"/>
    <mergeCell ref="CB9:CK9"/>
    <mergeCell ref="BH9:BQ9"/>
    <mergeCell ref="BH10:BQ10"/>
    <mergeCell ref="CB5:CK5"/>
    <mergeCell ref="BH7:BQ7"/>
    <mergeCell ref="CB7:CK7"/>
    <mergeCell ref="CB6:CK6"/>
    <mergeCell ref="BH6:BQ6"/>
    <mergeCell ref="BR5:CA10"/>
    <mergeCell ref="A2:CU2"/>
    <mergeCell ref="AX4:CK4"/>
    <mergeCell ref="AB4:AK4"/>
    <mergeCell ref="V4:AA4"/>
    <mergeCell ref="BH8:BQ8"/>
    <mergeCell ref="CB8:CK8"/>
    <mergeCell ref="A6:U6"/>
    <mergeCell ref="A4:U4"/>
    <mergeCell ref="A5:U5"/>
    <mergeCell ref="V5:AA5"/>
    <mergeCell ref="BR20:CA20"/>
    <mergeCell ref="CL15:CU16"/>
    <mergeCell ref="CL11:CU11"/>
    <mergeCell ref="BH14:BQ14"/>
    <mergeCell ref="BR14:CA14"/>
    <mergeCell ref="CB14:CK14"/>
    <mergeCell ref="CL14:CU14"/>
    <mergeCell ref="CB12:CK13"/>
    <mergeCell ref="BH11:BQ11"/>
    <mergeCell ref="BR15:CA16"/>
    <mergeCell ref="AB21:AK22"/>
    <mergeCell ref="BH20:BQ20"/>
    <mergeCell ref="CL19:CU19"/>
    <mergeCell ref="AX19:BG19"/>
    <mergeCell ref="CL17:CU18"/>
    <mergeCell ref="AB23:AK24"/>
    <mergeCell ref="AL17:AW18"/>
    <mergeCell ref="BR19:CA19"/>
    <mergeCell ref="AX20:BG20"/>
    <mergeCell ref="BH19:BQ19"/>
    <mergeCell ref="A18:U18"/>
    <mergeCell ref="V17:AA18"/>
    <mergeCell ref="AB17:AK18"/>
    <mergeCell ref="A19:U19"/>
    <mergeCell ref="AB19:AK19"/>
    <mergeCell ref="AB15:AK16"/>
    <mergeCell ref="CB23:CK24"/>
    <mergeCell ref="CB25:CK25"/>
    <mergeCell ref="BR23:CA24"/>
    <mergeCell ref="AL23:AW24"/>
    <mergeCell ref="AX23:BG24"/>
    <mergeCell ref="AX25:BG25"/>
    <mergeCell ref="AX21:BG22"/>
    <mergeCell ref="BH21:BQ22"/>
    <mergeCell ref="BR25:CA25"/>
    <mergeCell ref="BR21:CA22"/>
    <mergeCell ref="AL27:AW27"/>
    <mergeCell ref="AX27:BG27"/>
    <mergeCell ref="BH27:BQ27"/>
    <mergeCell ref="BH23:BQ24"/>
    <mergeCell ref="BH25:BQ25"/>
    <mergeCell ref="BH26:BQ26"/>
    <mergeCell ref="V28:AA28"/>
    <mergeCell ref="A30:U30"/>
    <mergeCell ref="V30:AA30"/>
    <mergeCell ref="V25:AA25"/>
    <mergeCell ref="AL25:AW25"/>
    <mergeCell ref="V26:AA26"/>
    <mergeCell ref="AB26:AK26"/>
    <mergeCell ref="AL26:AW26"/>
    <mergeCell ref="AB25:AK25"/>
    <mergeCell ref="CB28:CK28"/>
    <mergeCell ref="CL29:CU29"/>
    <mergeCell ref="BR27:CA27"/>
    <mergeCell ref="A26:U26"/>
    <mergeCell ref="AX26:BG26"/>
    <mergeCell ref="A27:U27"/>
    <mergeCell ref="V27:AA27"/>
    <mergeCell ref="AB27:AK27"/>
    <mergeCell ref="AX28:BG28"/>
    <mergeCell ref="A28:U28"/>
    <mergeCell ref="CB29:CK29"/>
    <mergeCell ref="A29:U29"/>
    <mergeCell ref="V29:AA29"/>
    <mergeCell ref="AL30:AW30"/>
    <mergeCell ref="AB29:AK29"/>
    <mergeCell ref="AL29:AW29"/>
    <mergeCell ref="AB30:AK30"/>
    <mergeCell ref="AX29:BG29"/>
    <mergeCell ref="BH28:BQ28"/>
    <mergeCell ref="BH31:BQ31"/>
    <mergeCell ref="CB31:CK31"/>
    <mergeCell ref="AX33:BI33"/>
    <mergeCell ref="BK33:BV33"/>
    <mergeCell ref="BH29:BQ29"/>
    <mergeCell ref="AX30:BG30"/>
    <mergeCell ref="BH30:BQ30"/>
    <mergeCell ref="BR30:CA30"/>
    <mergeCell ref="CB30:CK30"/>
    <mergeCell ref="AB31:AK31"/>
    <mergeCell ref="AL31:AW31"/>
    <mergeCell ref="AX31:BG31"/>
    <mergeCell ref="BR31:CA31"/>
    <mergeCell ref="AK33:AV33"/>
    <mergeCell ref="A38:U38"/>
    <mergeCell ref="V38:AA38"/>
    <mergeCell ref="AB38:AK38"/>
    <mergeCell ref="AL38:AW38"/>
    <mergeCell ref="A36:CU36"/>
    <mergeCell ref="V39:AA39"/>
    <mergeCell ref="AB39:AK39"/>
    <mergeCell ref="AL39:AW39"/>
    <mergeCell ref="AX38:CK38"/>
    <mergeCell ref="CL38:CU38"/>
    <mergeCell ref="AX39:BG39"/>
    <mergeCell ref="BH39:BQ39"/>
    <mergeCell ref="BR39:CA39"/>
    <mergeCell ref="CB39:CK39"/>
    <mergeCell ref="CL39:CU39"/>
    <mergeCell ref="AX40:BG40"/>
    <mergeCell ref="BH40:BQ40"/>
    <mergeCell ref="BR40:CA40"/>
    <mergeCell ref="CB40:CK40"/>
    <mergeCell ref="A40:U40"/>
    <mergeCell ref="V40:AA40"/>
    <mergeCell ref="AB40:AK40"/>
    <mergeCell ref="AL40:AW40"/>
    <mergeCell ref="A39:U39"/>
    <mergeCell ref="A41:U41"/>
    <mergeCell ref="V41:AA41"/>
    <mergeCell ref="AB41:AK41"/>
    <mergeCell ref="AL41:AW41"/>
    <mergeCell ref="CL40:CU40"/>
    <mergeCell ref="AX41:BG41"/>
    <mergeCell ref="BH41:BQ41"/>
    <mergeCell ref="BR41:CA41"/>
    <mergeCell ref="CB41:CK41"/>
    <mergeCell ref="CL41:CU41"/>
    <mergeCell ref="AX42:BG42"/>
    <mergeCell ref="BH42:BQ42"/>
    <mergeCell ref="BR42:CA42"/>
    <mergeCell ref="CB42:CK42"/>
    <mergeCell ref="A42:U42"/>
    <mergeCell ref="V42:AA42"/>
    <mergeCell ref="AB42:AK42"/>
    <mergeCell ref="AL42:AW42"/>
    <mergeCell ref="A43:U43"/>
    <mergeCell ref="V43:AA43"/>
    <mergeCell ref="AB43:AK43"/>
    <mergeCell ref="AL43:AW43"/>
    <mergeCell ref="CL42:CU42"/>
    <mergeCell ref="AX43:BG43"/>
    <mergeCell ref="BH43:BQ43"/>
    <mergeCell ref="BR43:CA43"/>
    <mergeCell ref="CB43:CK43"/>
    <mergeCell ref="CL43:CU43"/>
    <mergeCell ref="AX44:BG44"/>
    <mergeCell ref="BH44:BQ44"/>
    <mergeCell ref="BR44:CA44"/>
    <mergeCell ref="CB44:CK44"/>
    <mergeCell ref="A44:U44"/>
    <mergeCell ref="V44:AA44"/>
    <mergeCell ref="AB44:AK44"/>
    <mergeCell ref="AL44:AW44"/>
    <mergeCell ref="A45:U45"/>
    <mergeCell ref="V45:AA45"/>
    <mergeCell ref="AB45:AK45"/>
    <mergeCell ref="AL45:AW45"/>
    <mergeCell ref="CL44:CU44"/>
    <mergeCell ref="AX45:BG45"/>
    <mergeCell ref="BH45:BQ45"/>
    <mergeCell ref="BR45:CA45"/>
    <mergeCell ref="CB45:CK45"/>
    <mergeCell ref="CL45:CU45"/>
    <mergeCell ref="CB46:CK47"/>
    <mergeCell ref="A46:U46"/>
    <mergeCell ref="V46:AA47"/>
    <mergeCell ref="AB46:AK47"/>
    <mergeCell ref="AL46:AW47"/>
    <mergeCell ref="A47:U47"/>
    <mergeCell ref="CB48:CK48"/>
    <mergeCell ref="CL46:CU47"/>
    <mergeCell ref="AL48:AW48"/>
    <mergeCell ref="AX48:BG48"/>
    <mergeCell ref="BH48:BQ48"/>
    <mergeCell ref="BR48:CA48"/>
    <mergeCell ref="CL48:CU48"/>
    <mergeCell ref="AX46:BG47"/>
    <mergeCell ref="BH46:BQ47"/>
    <mergeCell ref="BR46:CA47"/>
    <mergeCell ref="A49:U49"/>
    <mergeCell ref="V49:AA50"/>
    <mergeCell ref="AB49:AK50"/>
    <mergeCell ref="AL49:AW50"/>
    <mergeCell ref="A48:U48"/>
    <mergeCell ref="V48:AA48"/>
    <mergeCell ref="AB48:AK48"/>
    <mergeCell ref="BR51:CA52"/>
    <mergeCell ref="CB51:CK52"/>
    <mergeCell ref="AX49:BG50"/>
    <mergeCell ref="BH49:BQ50"/>
    <mergeCell ref="BR49:CA50"/>
    <mergeCell ref="CB49:CK50"/>
    <mergeCell ref="BR53:CA53"/>
    <mergeCell ref="CB53:CK53"/>
    <mergeCell ref="CL49:CU50"/>
    <mergeCell ref="A50:U50"/>
    <mergeCell ref="A51:U51"/>
    <mergeCell ref="V51:AA52"/>
    <mergeCell ref="AB51:AK52"/>
    <mergeCell ref="AL51:AW52"/>
    <mergeCell ref="AX51:BG52"/>
    <mergeCell ref="BH51:BQ52"/>
    <mergeCell ref="CB54:CK54"/>
    <mergeCell ref="CL54:CU54"/>
    <mergeCell ref="CL51:CU52"/>
    <mergeCell ref="A52:U52"/>
    <mergeCell ref="A53:U53"/>
    <mergeCell ref="V53:AA53"/>
    <mergeCell ref="AB53:AK53"/>
    <mergeCell ref="AL53:AW53"/>
    <mergeCell ref="AX53:BG53"/>
    <mergeCell ref="BH53:BQ53"/>
    <mergeCell ref="BR55:CA56"/>
    <mergeCell ref="CB55:CK56"/>
    <mergeCell ref="CL53:CU53"/>
    <mergeCell ref="A54:U54"/>
    <mergeCell ref="V54:AA54"/>
    <mergeCell ref="AB54:AK54"/>
    <mergeCell ref="AL54:AW54"/>
    <mergeCell ref="AX54:BG54"/>
    <mergeCell ref="BH54:BQ54"/>
    <mergeCell ref="BR54:CA54"/>
    <mergeCell ref="A55:U55"/>
    <mergeCell ref="V55:AA56"/>
    <mergeCell ref="AB55:AK56"/>
    <mergeCell ref="AL55:AW56"/>
    <mergeCell ref="AX55:BG56"/>
    <mergeCell ref="BH55:BQ56"/>
    <mergeCell ref="CL55:CU56"/>
    <mergeCell ref="A56:U56"/>
    <mergeCell ref="A57:U57"/>
    <mergeCell ref="V57:AA58"/>
    <mergeCell ref="AB57:AK58"/>
    <mergeCell ref="AL57:AW58"/>
    <mergeCell ref="AX57:BG58"/>
    <mergeCell ref="BH57:BQ58"/>
    <mergeCell ref="BR57:CA58"/>
    <mergeCell ref="CB57:CK58"/>
    <mergeCell ref="CL57:CU58"/>
    <mergeCell ref="A58:U58"/>
    <mergeCell ref="A59:U59"/>
    <mergeCell ref="V59:AA59"/>
    <mergeCell ref="AB59:AK59"/>
    <mergeCell ref="AL59:AW59"/>
    <mergeCell ref="AX59:BG59"/>
    <mergeCell ref="BH59:BQ59"/>
    <mergeCell ref="BR59:CA59"/>
    <mergeCell ref="CB59:CK59"/>
    <mergeCell ref="CL59:CU59"/>
    <mergeCell ref="A60:U60"/>
    <mergeCell ref="V60:AA60"/>
    <mergeCell ref="AB60:AK60"/>
    <mergeCell ref="AL60:AW60"/>
    <mergeCell ref="AX60:BG60"/>
    <mergeCell ref="BH60:BQ60"/>
    <mergeCell ref="BR60:CA60"/>
    <mergeCell ref="CB60:CK60"/>
    <mergeCell ref="CL60:CU60"/>
    <mergeCell ref="CB62:CK62"/>
    <mergeCell ref="CL62:CU62"/>
    <mergeCell ref="A61:U61"/>
    <mergeCell ref="V61:AA61"/>
    <mergeCell ref="AB61:AK61"/>
    <mergeCell ref="AL61:AW61"/>
    <mergeCell ref="AX61:BG61"/>
    <mergeCell ref="BH61:BQ61"/>
    <mergeCell ref="BR61:CA61"/>
    <mergeCell ref="CB61:CK61"/>
    <mergeCell ref="BR63:CA63"/>
    <mergeCell ref="CB63:CK63"/>
    <mergeCell ref="CL61:CU61"/>
    <mergeCell ref="A62:U62"/>
    <mergeCell ref="V62:AA62"/>
    <mergeCell ref="AB62:AK62"/>
    <mergeCell ref="AL62:AW62"/>
    <mergeCell ref="AX62:BG62"/>
    <mergeCell ref="BH62:BQ62"/>
    <mergeCell ref="BR62:CA62"/>
    <mergeCell ref="A63:U63"/>
    <mergeCell ref="V63:AA63"/>
    <mergeCell ref="AB63:AK63"/>
    <mergeCell ref="AL63:AW63"/>
    <mergeCell ref="AX63:BG63"/>
    <mergeCell ref="BH63:BQ63"/>
    <mergeCell ref="CL63:CU63"/>
    <mergeCell ref="A64:U64"/>
    <mergeCell ref="V64:AA64"/>
    <mergeCell ref="AB64:AK64"/>
    <mergeCell ref="AL64:AW64"/>
    <mergeCell ref="AX64:BG64"/>
    <mergeCell ref="BH64:BQ64"/>
    <mergeCell ref="BR64:CA64"/>
    <mergeCell ref="CB64:CK64"/>
    <mergeCell ref="CL64:CU64"/>
    <mergeCell ref="A65:U65"/>
    <mergeCell ref="V65:AA65"/>
    <mergeCell ref="AB65:AK65"/>
    <mergeCell ref="AL65:AW65"/>
    <mergeCell ref="CL65:CU65"/>
    <mergeCell ref="AX65:BG65"/>
    <mergeCell ref="BH65:BQ65"/>
    <mergeCell ref="BR65:CA65"/>
    <mergeCell ref="CB65:CK6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  <headerFooter alignWithMargins="0">
    <oddHeader>&amp;C&amp;Ь&amp;Ф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28" sqref="A28:I57"/>
    </sheetView>
  </sheetViews>
  <sheetFormatPr defaultColWidth="9.00390625" defaultRowHeight="12.75"/>
  <sheetData>
    <row r="1" spans="1:9" ht="12.75">
      <c r="A1" s="40"/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2.75">
      <c r="A5" s="40"/>
      <c r="B5" s="40"/>
      <c r="C5" s="40"/>
      <c r="D5" s="40"/>
      <c r="E5" s="40"/>
      <c r="F5" s="40"/>
      <c r="G5" s="40"/>
      <c r="H5" s="40"/>
      <c r="I5" s="40"/>
    </row>
    <row r="6" spans="1:9" ht="12.75">
      <c r="A6" s="40"/>
      <c r="B6" s="40"/>
      <c r="C6" s="40"/>
      <c r="D6" s="40"/>
      <c r="E6" s="40"/>
      <c r="F6" s="40"/>
      <c r="G6" s="40"/>
      <c r="H6" s="40"/>
      <c r="I6" s="40"/>
    </row>
    <row r="7" spans="1:9" ht="12.75">
      <c r="A7" s="40"/>
      <c r="B7" s="40"/>
      <c r="C7" s="40"/>
      <c r="D7" s="40"/>
      <c r="E7" s="40"/>
      <c r="F7" s="40"/>
      <c r="G7" s="40"/>
      <c r="H7" s="40"/>
      <c r="I7" s="40"/>
    </row>
    <row r="8" spans="1:9" ht="12.75">
      <c r="A8" s="40"/>
      <c r="B8" s="40"/>
      <c r="C8" s="40"/>
      <c r="D8" s="40"/>
      <c r="E8" s="40"/>
      <c r="F8" s="40"/>
      <c r="G8" s="40"/>
      <c r="H8" s="40"/>
      <c r="I8" s="40"/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9" ht="12.7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2.7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2.7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2.75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2.7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2.7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2.7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2.7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2.75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2.7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2.7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2.75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2.7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2.75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2.7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2.7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2.7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2.75">
      <c r="A31" s="40"/>
      <c r="B31" s="40"/>
      <c r="C31" s="40"/>
      <c r="D31" s="40"/>
      <c r="E31" s="40"/>
      <c r="F31" s="40"/>
      <c r="G31" s="40"/>
      <c r="H31" s="40"/>
      <c r="I31" s="40"/>
    </row>
    <row r="32" spans="1:9" ht="12.7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2.7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2.75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2.7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2.75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2.75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2.75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2.75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2.75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2.75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2.7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2.75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2.75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9" ht="12.75">
      <c r="A47" s="40"/>
      <c r="B47" s="40"/>
      <c r="C47" s="40"/>
      <c r="D47" s="40"/>
      <c r="E47" s="40"/>
      <c r="F47" s="40"/>
      <c r="G47" s="40"/>
      <c r="H47" s="40"/>
      <c r="I47" s="40"/>
    </row>
    <row r="48" spans="1:9" ht="12.75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12.75">
      <c r="A49" s="40"/>
      <c r="B49" s="40"/>
      <c r="C49" s="40"/>
      <c r="D49" s="40"/>
      <c r="E49" s="40"/>
      <c r="F49" s="40"/>
      <c r="G49" s="40"/>
      <c r="H49" s="40"/>
      <c r="I49" s="40"/>
    </row>
    <row r="50" spans="1:9" ht="12.75">
      <c r="A50" s="40"/>
      <c r="B50" s="40"/>
      <c r="C50" s="40"/>
      <c r="D50" s="40"/>
      <c r="E50" s="40"/>
      <c r="F50" s="40"/>
      <c r="G50" s="40"/>
      <c r="H50" s="40"/>
      <c r="I50" s="40"/>
    </row>
    <row r="51" spans="1:9" ht="12.75">
      <c r="A51" s="40"/>
      <c r="B51" s="40"/>
      <c r="C51" s="40"/>
      <c r="D51" s="40"/>
      <c r="E51" s="40"/>
      <c r="F51" s="40"/>
      <c r="G51" s="40"/>
      <c r="H51" s="40"/>
      <c r="I51" s="40"/>
    </row>
    <row r="52" spans="1:9" ht="12.75">
      <c r="A52" s="40"/>
      <c r="B52" s="40"/>
      <c r="C52" s="40"/>
      <c r="D52" s="40"/>
      <c r="E52" s="40"/>
      <c r="F52" s="40"/>
      <c r="G52" s="40"/>
      <c r="H52" s="40"/>
      <c r="I52" s="40"/>
    </row>
    <row r="53" spans="1:9" ht="12.7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2.75">
      <c r="A54" s="40"/>
      <c r="B54" s="40"/>
      <c r="C54" s="40"/>
      <c r="D54" s="40"/>
      <c r="E54" s="40"/>
      <c r="F54" s="40"/>
      <c r="G54" s="40"/>
      <c r="H54" s="40"/>
      <c r="I54" s="40"/>
    </row>
    <row r="55" spans="1:9" ht="12.75">
      <c r="A55" s="40"/>
      <c r="B55" s="40"/>
      <c r="C55" s="40"/>
      <c r="D55" s="40"/>
      <c r="E55" s="40"/>
      <c r="F55" s="40"/>
      <c r="G55" s="40"/>
      <c r="H55" s="40"/>
      <c r="I55" s="40"/>
    </row>
    <row r="56" spans="1:9" ht="12.75">
      <c r="A56" s="40"/>
      <c r="B56" s="40"/>
      <c r="C56" s="40"/>
      <c r="D56" s="40"/>
      <c r="E56" s="40"/>
      <c r="F56" s="40"/>
      <c r="G56" s="40"/>
      <c r="H56" s="40"/>
      <c r="I56" s="40"/>
    </row>
    <row r="57" spans="1:9" ht="12.75">
      <c r="A57" s="40"/>
      <c r="B57" s="40"/>
      <c r="C57" s="40"/>
      <c r="D57" s="40"/>
      <c r="E57" s="40"/>
      <c r="F57" s="40"/>
      <c r="G57" s="40"/>
      <c r="H57" s="40"/>
      <c r="I57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0</cp:lastModifiedBy>
  <cp:lastPrinted>2016-11-03T05:06:59Z</cp:lastPrinted>
  <dcterms:created xsi:type="dcterms:W3CDTF">2004-06-16T07:44:42Z</dcterms:created>
  <dcterms:modified xsi:type="dcterms:W3CDTF">2016-11-03T05:08:02Z</dcterms:modified>
  <cp:category/>
  <cp:version/>
  <cp:contentType/>
  <cp:contentStatus/>
</cp:coreProperties>
</file>